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80" windowWidth="14496" windowHeight="10848" activeTab="0"/>
  </bookViews>
  <sheets>
    <sheet name="01.04.2023" sheetId="1" r:id="rId1"/>
  </sheets>
  <definedNames>
    <definedName name="_xlnm.Print_Titles" localSheetId="0">'01.04.2023'!$8:$9</definedName>
    <definedName name="_xlnm.Print_Area" localSheetId="0">'01.04.2023'!$A$1:$J$42</definedName>
  </definedNames>
  <calcPr fullCalcOnLoad="1"/>
</workbook>
</file>

<file path=xl/sharedStrings.xml><?xml version="1.0" encoding="utf-8"?>
<sst xmlns="http://schemas.openxmlformats.org/spreadsheetml/2006/main" count="86" uniqueCount="64">
  <si>
    <t>000 1 00 00000 00 0000 000</t>
  </si>
  <si>
    <t>Налог на доходы физических лиц</t>
  </si>
  <si>
    <t>000 1 01 02000 00 0000 000</t>
  </si>
  <si>
    <t>000 1 05 00000 00 0000 000</t>
  </si>
  <si>
    <t>Налог на имущество физических лиц</t>
  </si>
  <si>
    <t>000 1 06 01000 00 0000 000</t>
  </si>
  <si>
    <t>Земельный налог</t>
  </si>
  <si>
    <t>000 1 06 06000 00 0000 000</t>
  </si>
  <si>
    <t>000 1 08 00000 00 0000 000</t>
  </si>
  <si>
    <t>000 1 09 00000 00 0000 000</t>
  </si>
  <si>
    <t>000 1 11 05010 00 0000 120</t>
  </si>
  <si>
    <t>907 1 11 05034 04 0000 120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</si>
  <si>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</si>
  <si>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</si>
  <si>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</si>
  <si>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Плата за негативное воздействие на окружающую среду</t>
  </si>
  <si>
    <t>000 1 12 01000 01 0000 120</t>
  </si>
  <si>
    <t>Прочие доходы от оказания платных услуг и компенсации затрат государства</t>
  </si>
  <si>
    <t>000 1 13 03000 00 0000 130</t>
  </si>
  <si>
    <t>Доходы от продажи квартир</t>
  </si>
  <si>
    <t>000 1 14 01000 00 0000 410</t>
  </si>
  <si>
    <t>000 1 14 02000 00 0000 000</t>
  </si>
  <si>
    <t>000 1 14 06000 00 0000 000</t>
  </si>
  <si>
    <t>000 1 16 00000 00 0000 000</t>
  </si>
  <si>
    <t>000 1 17 00000 00 0000 000</t>
  </si>
  <si>
    <t>ВСЕГО ДОХОДОВ</t>
  </si>
  <si>
    <t>Вид деятельности:     Все</t>
  </si>
  <si>
    <t>Только утвержденные:  Да</t>
  </si>
  <si>
    <t>Единицы измерения: руб.</t>
  </si>
  <si>
    <t>КД</t>
  </si>
  <si>
    <t>Наименование кода доходов</t>
  </si>
  <si>
    <t>Доходы, получаемые в виде арендной платы за земельные участки</t>
  </si>
  <si>
    <t>Доходы от реализации имущества, находящегося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</si>
  <si>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</si>
  <si>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НАЛОГОВЫЕ И НЕНАЛОГОВЫЕ ДОХОДЫ </t>
  </si>
  <si>
    <t>Государственная пошлина</t>
  </si>
  <si>
    <t>Задолженность и перерасчеты по отменненым налогам, сборам</t>
  </si>
  <si>
    <t>Штрафы, санкции, возмещение ущерба</t>
  </si>
  <si>
    <t>Прочие неналоговые доходы</t>
  </si>
  <si>
    <t>Акцизы</t>
  </si>
  <si>
    <t xml:space="preserve">Безвозмездные поступления </t>
  </si>
  <si>
    <t>% исполнения</t>
  </si>
  <si>
    <t>Налоговые доходы</t>
  </si>
  <si>
    <t>Неналоговые доходы</t>
  </si>
  <si>
    <t>-</t>
  </si>
  <si>
    <t>Доходы от сдачи в аренду имущества</t>
  </si>
  <si>
    <t>УСН</t>
  </si>
  <si>
    <t>ЕНВД</t>
  </si>
  <si>
    <t>ПСН</t>
  </si>
  <si>
    <t>Плата за вырубку деревьев</t>
  </si>
  <si>
    <t>Доходы от реализации инвестконтрактов</t>
  </si>
  <si>
    <t>Плата за размещение НТО</t>
  </si>
  <si>
    <t>Плата за размещение объектов на земельных участках</t>
  </si>
  <si>
    <t>Невыясненные поступления</t>
  </si>
  <si>
    <t>Сельхозналог</t>
  </si>
  <si>
    <t xml:space="preserve"> </t>
  </si>
  <si>
    <t>Прочие доходы от использования имущества, находящегося в муниципальной собственности, кроме НТО</t>
  </si>
  <si>
    <t>Плата по соглашениям об установлении сервитута</t>
  </si>
  <si>
    <t xml:space="preserve">Факт 2022 года </t>
  </si>
  <si>
    <t>План              2023 года</t>
  </si>
  <si>
    <t>Рост 2023 к 2022</t>
  </si>
  <si>
    <t>Исполнено по состоянию на 01.04.2022</t>
  </si>
  <si>
    <t>Исполнено по состоянию на 01.04.2023</t>
  </si>
  <si>
    <t xml:space="preserve">      Исполнение  по доходам по состоянию на 01.04.2023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</si>
</sst>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0_ ;[Red]\-#,##0.00_ "/>
    <numFmt numFmtId="175" formatCode="#,##0.0_ ;[Red]\-#,##0.0_ "/>
    <numFmt numFmtId="176" formatCode="0.0"/>
    <numFmt numFmtId="177" formatCode="#,##0.0"/>
    <numFmt numFmtId="178" formatCode="0.0%"/>
    <numFmt numFmtId="179" formatCode="000\ 0\ 00\ 00000\ 00\ 0000\ 000"/>
    <numFmt numFmtId="180" formatCode="[&gt;=50]#,##0.0,;[Red][&lt;=-50]\-#,##0.0,;#,##0.0,"/>
    <numFmt numFmtId="181" formatCode="#,##0.00_ ;[Red]\-#,##0.00\ "/>
    <numFmt numFmtId="182" formatCode="#,##0.0_ ;[Red]\-#,##0.0\ "/>
    <numFmt numFmtId="183" formatCode="0.000"/>
    <numFmt numFmtId="184" formatCode="0.0_ ;[Red]\-0.0\ "/>
    <numFmt numFmtId="185" formatCode="#,##0.0&quot;р.&quot;;[Red]\-#,##0.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46">
    <font>
      <sz val="9"/>
      <name val="Arial"/>
      <family val="0"/>
    </font>
    <font>
      <b/>
      <sz val="11"/>
      <name val="Arial Cyr"/>
      <family val="0"/>
    </font>
    <font>
      <sz val="9"/>
      <name val="Courier New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left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/>
    </xf>
    <xf numFmtId="1" fontId="4" fillId="0" borderId="1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175" fontId="4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wrapText="1"/>
    </xf>
    <xf numFmtId="177" fontId="8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7" fontId="4" fillId="0" borderId="10" xfId="0" applyNumberFormat="1" applyFont="1" applyBorder="1" applyAlignment="1">
      <alignment/>
    </xf>
    <xf numFmtId="177" fontId="8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44" fillId="0" borderId="10" xfId="0" applyNumberFormat="1" applyFont="1" applyFill="1" applyBorder="1" applyAlignment="1">
      <alignment horizontal="right"/>
    </xf>
    <xf numFmtId="182" fontId="4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177" fontId="4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left" wrapText="1"/>
    </xf>
    <xf numFmtId="177" fontId="4" fillId="0" borderId="10" xfId="0" applyNumberFormat="1" applyFont="1" applyFill="1" applyBorder="1" applyAlignment="1">
      <alignment horizontal="right"/>
    </xf>
    <xf numFmtId="175" fontId="4" fillId="0" borderId="10" xfId="0" applyNumberFormat="1" applyFont="1" applyBorder="1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Fill="1" applyBorder="1" applyAlignment="1">
      <alignment/>
    </xf>
    <xf numFmtId="181" fontId="4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2" sqref="A2:B2"/>
    </sheetView>
  </sheetViews>
  <sheetFormatPr defaultColWidth="11.00390625" defaultRowHeight="12"/>
  <cols>
    <col min="1" max="1" width="33.57421875" style="0" customWidth="1"/>
    <col min="2" max="2" width="21.8515625" style="0" hidden="1" customWidth="1"/>
    <col min="3" max="3" width="14.421875" style="0" customWidth="1"/>
    <col min="4" max="4" width="16.28125" style="0" customWidth="1"/>
    <col min="5" max="5" width="14.28125" style="0" customWidth="1"/>
    <col min="6" max="6" width="15.00390625" style="0" bestFit="1" customWidth="1"/>
    <col min="7" max="7" width="16.28125" style="2" bestFit="1" customWidth="1"/>
    <col min="8" max="8" width="13.57421875" style="0" customWidth="1"/>
    <col min="9" max="9" width="16.421875" style="0" customWidth="1"/>
    <col min="10" max="10" width="14.421875" style="0" customWidth="1"/>
  </cols>
  <sheetData>
    <row r="1" spans="1:7" ht="13.5">
      <c r="A1" s="65" t="s">
        <v>63</v>
      </c>
      <c r="B1" s="65"/>
      <c r="C1" s="66"/>
      <c r="D1" s="66"/>
      <c r="E1" s="66"/>
      <c r="F1" s="66"/>
      <c r="G1" s="66"/>
    </row>
    <row r="2" spans="1:2" ht="11.25">
      <c r="A2" s="66"/>
      <c r="B2" s="66"/>
    </row>
    <row r="3" spans="1:10" ht="12" thickBot="1">
      <c r="A3" s="1"/>
      <c r="D3" s="2"/>
      <c r="J3" s="5"/>
    </row>
    <row r="4" ht="3" customHeight="1" hidden="1">
      <c r="A4" s="1" t="s">
        <v>26</v>
      </c>
    </row>
    <row r="5" ht="12" hidden="1" thickBot="1">
      <c r="A5" s="1" t="s">
        <v>27</v>
      </c>
    </row>
    <row r="6" ht="12" hidden="1" thickBot="1"/>
    <row r="7" ht="12" hidden="1" thickBot="1">
      <c r="A7" s="1" t="s">
        <v>28</v>
      </c>
    </row>
    <row r="8" spans="1:10" ht="39.75" thickBot="1">
      <c r="A8" s="12" t="s">
        <v>30</v>
      </c>
      <c r="B8" s="13" t="s">
        <v>29</v>
      </c>
      <c r="C8" s="30" t="s">
        <v>58</v>
      </c>
      <c r="D8" s="11" t="s">
        <v>61</v>
      </c>
      <c r="E8" s="11" t="s">
        <v>41</v>
      </c>
      <c r="F8" s="11" t="s">
        <v>59</v>
      </c>
      <c r="G8" s="11" t="s">
        <v>62</v>
      </c>
      <c r="H8" s="64" t="s">
        <v>41</v>
      </c>
      <c r="I8" s="11" t="s">
        <v>60</v>
      </c>
      <c r="J8" s="63" t="s">
        <v>60</v>
      </c>
    </row>
    <row r="9" spans="1:10" ht="13.5" hidden="1" thickBot="1">
      <c r="A9" s="14">
        <v>1</v>
      </c>
      <c r="B9" s="15">
        <v>2</v>
      </c>
      <c r="C9" s="17">
        <v>3</v>
      </c>
      <c r="D9" s="16">
        <v>4</v>
      </c>
      <c r="E9" s="16"/>
      <c r="F9" s="17"/>
      <c r="G9" s="17">
        <v>5</v>
      </c>
      <c r="H9" s="18"/>
      <c r="I9" s="18"/>
      <c r="J9" s="19"/>
    </row>
    <row r="10" spans="1:10" ht="26.25">
      <c r="A10" s="40" t="s">
        <v>34</v>
      </c>
      <c r="B10" s="25" t="s">
        <v>0</v>
      </c>
      <c r="C10" s="41">
        <f>C21+C39</f>
        <v>2614550.4000000004</v>
      </c>
      <c r="D10" s="37">
        <f>D21+D39</f>
        <v>495468.80000000005</v>
      </c>
      <c r="E10" s="41">
        <f aca="true" t="shared" si="0" ref="E10:E15">D10/C10*100</f>
        <v>18.950439815579763</v>
      </c>
      <c r="F10" s="41">
        <f>F21+F39</f>
        <v>2694091.5</v>
      </c>
      <c r="G10" s="42">
        <f>G21+G39</f>
        <v>382464.9</v>
      </c>
      <c r="H10" s="41">
        <f>G10/F10*100</f>
        <v>14.196433194640939</v>
      </c>
      <c r="I10" s="41">
        <f>G10-D10</f>
        <v>-113003.90000000002</v>
      </c>
      <c r="J10" s="43">
        <f aca="true" t="shared" si="1" ref="J10:J15">G10/D10-1</f>
        <v>-0.22807470419933606</v>
      </c>
    </row>
    <row r="11" spans="1:10" ht="22.5" customHeight="1">
      <c r="A11" s="6" t="s">
        <v>1</v>
      </c>
      <c r="B11" s="20" t="s">
        <v>2</v>
      </c>
      <c r="C11" s="44">
        <v>827280.3</v>
      </c>
      <c r="D11" s="34">
        <v>155731.2</v>
      </c>
      <c r="E11" s="41">
        <f t="shared" si="0"/>
        <v>18.824478233072877</v>
      </c>
      <c r="F11" s="45">
        <v>859950</v>
      </c>
      <c r="G11" s="38">
        <v>117944.6</v>
      </c>
      <c r="H11" s="41">
        <f>G11/F11*100</f>
        <v>13.715285772428631</v>
      </c>
      <c r="I11" s="45">
        <f>G11-D11</f>
        <v>-37786.600000000006</v>
      </c>
      <c r="J11" s="22">
        <f t="shared" si="1"/>
        <v>-0.24263988205317888</v>
      </c>
    </row>
    <row r="12" spans="1:10" ht="18.75" customHeight="1">
      <c r="A12" s="6" t="s">
        <v>39</v>
      </c>
      <c r="B12" s="20"/>
      <c r="C12" s="44">
        <v>11282.5</v>
      </c>
      <c r="D12" s="34">
        <v>2521.6</v>
      </c>
      <c r="E12" s="41">
        <f t="shared" si="0"/>
        <v>22.34965654775094</v>
      </c>
      <c r="F12" s="45">
        <v>10882</v>
      </c>
      <c r="G12" s="38">
        <v>2577.9</v>
      </c>
      <c r="H12" s="41">
        <f>G12/F12*100</f>
        <v>23.68957912148502</v>
      </c>
      <c r="I12" s="45">
        <f>G12-D12</f>
        <v>56.30000000000018</v>
      </c>
      <c r="J12" s="22">
        <f t="shared" si="1"/>
        <v>0.022327093908629525</v>
      </c>
    </row>
    <row r="13" spans="1:10" ht="21" customHeight="1">
      <c r="A13" s="6" t="s">
        <v>46</v>
      </c>
      <c r="B13" s="20" t="s">
        <v>3</v>
      </c>
      <c r="C13" s="44">
        <v>647312.9</v>
      </c>
      <c r="D13" s="34">
        <v>115980.3</v>
      </c>
      <c r="E13" s="41">
        <f t="shared" si="0"/>
        <v>17.917192751758847</v>
      </c>
      <c r="F13" s="45">
        <v>780200</v>
      </c>
      <c r="G13" s="39">
        <v>77578.8</v>
      </c>
      <c r="H13" s="41">
        <f>G13/F13*100</f>
        <v>9.943450397334018</v>
      </c>
      <c r="I13" s="45">
        <f>G13-D13</f>
        <v>-38401.5</v>
      </c>
      <c r="J13" s="22">
        <f t="shared" si="1"/>
        <v>-0.33110364432580364</v>
      </c>
    </row>
    <row r="14" spans="1:10" ht="21" customHeight="1">
      <c r="A14" s="6" t="s">
        <v>47</v>
      </c>
      <c r="B14" s="20"/>
      <c r="C14" s="44">
        <v>150.5</v>
      </c>
      <c r="D14" s="34">
        <v>70</v>
      </c>
      <c r="E14" s="41">
        <f t="shared" si="0"/>
        <v>46.51162790697674</v>
      </c>
      <c r="F14" s="45">
        <v>0</v>
      </c>
      <c r="G14" s="38">
        <v>-1877.6</v>
      </c>
      <c r="H14" s="41" t="s">
        <v>44</v>
      </c>
      <c r="I14" s="45">
        <f>G14-D14</f>
        <v>-1947.6</v>
      </c>
      <c r="J14" s="23">
        <f t="shared" si="1"/>
        <v>-27.822857142857142</v>
      </c>
    </row>
    <row r="15" spans="1:10" ht="21" customHeight="1">
      <c r="A15" s="6" t="s">
        <v>48</v>
      </c>
      <c r="B15" s="20"/>
      <c r="C15" s="44">
        <v>41420.3</v>
      </c>
      <c r="D15" s="34">
        <v>16584.4</v>
      </c>
      <c r="E15" s="41">
        <f t="shared" si="0"/>
        <v>40.03930439905071</v>
      </c>
      <c r="F15" s="45">
        <v>47646</v>
      </c>
      <c r="G15" s="38">
        <v>-6945.8</v>
      </c>
      <c r="H15" s="41">
        <f>G15/F15*100</f>
        <v>-14.57792889224699</v>
      </c>
      <c r="I15" s="45">
        <v>2</v>
      </c>
      <c r="J15" s="22">
        <f t="shared" si="1"/>
        <v>-1.4188152721834977</v>
      </c>
    </row>
    <row r="16" spans="1:10" ht="12.75">
      <c r="A16" s="6" t="s">
        <v>54</v>
      </c>
      <c r="B16" s="20"/>
      <c r="C16" s="35">
        <v>0</v>
      </c>
      <c r="D16" s="34">
        <v>0</v>
      </c>
      <c r="E16" s="41" t="s">
        <v>44</v>
      </c>
      <c r="F16" s="45">
        <v>0</v>
      </c>
      <c r="G16" s="31">
        <v>0</v>
      </c>
      <c r="H16" s="41" t="s">
        <v>44</v>
      </c>
      <c r="I16" s="45">
        <f aca="true" t="shared" si="2" ref="I16:I41">G16-D16</f>
        <v>0</v>
      </c>
      <c r="J16" s="24" t="s">
        <v>44</v>
      </c>
    </row>
    <row r="17" spans="1:10" ht="26.25">
      <c r="A17" s="6" t="s">
        <v>4</v>
      </c>
      <c r="B17" s="20" t="s">
        <v>5</v>
      </c>
      <c r="C17" s="44">
        <v>119141.5</v>
      </c>
      <c r="D17" s="34">
        <v>7015.9</v>
      </c>
      <c r="E17" s="41">
        <f>D17/C17*100</f>
        <v>5.88871216158937</v>
      </c>
      <c r="F17" s="45">
        <v>126147</v>
      </c>
      <c r="G17" s="38">
        <v>4228.6</v>
      </c>
      <c r="H17" s="41">
        <f>G17/F17*100</f>
        <v>3.352120938270431</v>
      </c>
      <c r="I17" s="45">
        <f t="shared" si="2"/>
        <v>-2787.2999999999993</v>
      </c>
      <c r="J17" s="22">
        <f>G17/D17-1</f>
        <v>-0.3972833136162145</v>
      </c>
    </row>
    <row r="18" spans="1:10" ht="12.75">
      <c r="A18" s="6" t="s">
        <v>6</v>
      </c>
      <c r="B18" s="20" t="s">
        <v>7</v>
      </c>
      <c r="C18" s="44">
        <v>272683.2</v>
      </c>
      <c r="D18" s="34">
        <v>46747.5</v>
      </c>
      <c r="E18" s="41">
        <f>D18/C18*100</f>
        <v>17.143520392895493</v>
      </c>
      <c r="F18" s="45">
        <v>269964</v>
      </c>
      <c r="G18" s="38">
        <v>44100.2</v>
      </c>
      <c r="H18" s="41">
        <f>G18/F18*100</f>
        <v>16.335585485472137</v>
      </c>
      <c r="I18" s="45">
        <f t="shared" si="2"/>
        <v>-2647.300000000003</v>
      </c>
      <c r="J18" s="22">
        <f>G18/D18-1</f>
        <v>-0.05662976629766303</v>
      </c>
    </row>
    <row r="19" spans="1:10" ht="12.75">
      <c r="A19" s="6" t="s">
        <v>35</v>
      </c>
      <c r="B19" s="20" t="s">
        <v>8</v>
      </c>
      <c r="C19" s="44">
        <v>14698.1</v>
      </c>
      <c r="D19" s="34">
        <v>3629.3</v>
      </c>
      <c r="E19" s="41">
        <f>D19/C19*100</f>
        <v>24.69230716895381</v>
      </c>
      <c r="F19" s="45">
        <v>14899</v>
      </c>
      <c r="G19" s="38">
        <v>7303.3</v>
      </c>
      <c r="H19" s="41">
        <f>G19/F19*100</f>
        <v>49.018726088999266</v>
      </c>
      <c r="I19" s="45">
        <f t="shared" si="2"/>
        <v>3674</v>
      </c>
      <c r="J19" s="22">
        <f>G19/D19-1</f>
        <v>1.012316424654892</v>
      </c>
    </row>
    <row r="20" spans="1:12" ht="26.25">
      <c r="A20" s="6" t="s">
        <v>36</v>
      </c>
      <c r="B20" s="20" t="s">
        <v>9</v>
      </c>
      <c r="C20" s="46">
        <v>3.7</v>
      </c>
      <c r="D20" s="34">
        <v>3.7</v>
      </c>
      <c r="E20" s="47" t="s">
        <v>44</v>
      </c>
      <c r="F20" s="45">
        <v>0</v>
      </c>
      <c r="G20" s="38">
        <v>33.7</v>
      </c>
      <c r="H20" s="41">
        <v>0</v>
      </c>
      <c r="I20" s="48">
        <f t="shared" si="2"/>
        <v>30.000000000000004</v>
      </c>
      <c r="J20" s="24" t="s">
        <v>44</v>
      </c>
      <c r="L20" s="26"/>
    </row>
    <row r="21" spans="1:12" ht="12.75">
      <c r="A21" s="49" t="s">
        <v>42</v>
      </c>
      <c r="B21" s="20"/>
      <c r="C21" s="41">
        <f>SUM(C11:C20)</f>
        <v>1933973.0000000002</v>
      </c>
      <c r="D21" s="37">
        <f>SUM(D11:D20)</f>
        <v>348283.9000000001</v>
      </c>
      <c r="E21" s="41">
        <f>D21/C21*100</f>
        <v>18.008726078388893</v>
      </c>
      <c r="F21" s="41">
        <f>SUM(F11:F20)</f>
        <v>2109688</v>
      </c>
      <c r="G21" s="37">
        <f>SUM(G11:G20)</f>
        <v>244943.7</v>
      </c>
      <c r="H21" s="41">
        <f>G21/F21*100</f>
        <v>11.610422963016333</v>
      </c>
      <c r="I21" s="48">
        <f t="shared" si="2"/>
        <v>-103340.20000000007</v>
      </c>
      <c r="J21" s="43">
        <f>G21/D21-1</f>
        <v>-0.29671253824825106</v>
      </c>
      <c r="L21" s="26"/>
    </row>
    <row r="22" spans="1:12" ht="43.5" customHeight="1">
      <c r="A22" s="10" t="s">
        <v>31</v>
      </c>
      <c r="B22" s="25" t="s">
        <v>10</v>
      </c>
      <c r="C22" s="44">
        <v>334825.9</v>
      </c>
      <c r="D22" s="34">
        <v>80945.8</v>
      </c>
      <c r="E22" s="41">
        <f>D22/C22*100</f>
        <v>24.175489411064078</v>
      </c>
      <c r="F22" s="50">
        <v>350620.1</v>
      </c>
      <c r="G22" s="38">
        <v>77651</v>
      </c>
      <c r="H22" s="41">
        <f>G22/F22*100</f>
        <v>22.146762264912937</v>
      </c>
      <c r="I22" s="21">
        <f t="shared" si="2"/>
        <v>-3294.800000000003</v>
      </c>
      <c r="J22" s="22">
        <f>G22/D22-1</f>
        <v>-0.04070377956608007</v>
      </c>
      <c r="L22" s="26"/>
    </row>
    <row r="23" spans="1:12" ht="33.75" customHeight="1">
      <c r="A23" s="6" t="s">
        <v>45</v>
      </c>
      <c r="B23" s="20" t="s">
        <v>11</v>
      </c>
      <c r="C23" s="44">
        <v>33887</v>
      </c>
      <c r="D23" s="34">
        <v>8103.3</v>
      </c>
      <c r="E23" s="41">
        <f>D23/C23*100</f>
        <v>23.912709888747898</v>
      </c>
      <c r="F23" s="50">
        <v>28719.6</v>
      </c>
      <c r="G23" s="38">
        <v>6593.7</v>
      </c>
      <c r="H23" s="41">
        <f>G23/F23*100</f>
        <v>22.958885221242635</v>
      </c>
      <c r="I23" s="21">
        <f t="shared" si="2"/>
        <v>-1509.6000000000004</v>
      </c>
      <c r="J23" s="22">
        <f>G23/D23-1</f>
        <v>-0.18629447262226506</v>
      </c>
      <c r="L23" s="26"/>
    </row>
    <row r="24" spans="1:12" ht="50.25" customHeight="1">
      <c r="A24" s="6" t="s">
        <v>12</v>
      </c>
      <c r="B24" s="20" t="s">
        <v>13</v>
      </c>
      <c r="C24" s="33">
        <v>5.9</v>
      </c>
      <c r="D24" s="34">
        <v>0</v>
      </c>
      <c r="E24" s="41">
        <f>D24/C24*100</f>
        <v>0</v>
      </c>
      <c r="F24" s="50">
        <v>10</v>
      </c>
      <c r="G24" s="31">
        <v>0</v>
      </c>
      <c r="H24" s="41">
        <f>G24/F24*100</f>
        <v>0</v>
      </c>
      <c r="I24" s="21">
        <f t="shared" si="2"/>
        <v>0</v>
      </c>
      <c r="J24" s="22" t="s">
        <v>44</v>
      </c>
      <c r="L24" s="26"/>
    </row>
    <row r="25" spans="1:12" ht="41.25" customHeight="1">
      <c r="A25" s="6" t="s">
        <v>57</v>
      </c>
      <c r="B25" s="20"/>
      <c r="C25" s="33">
        <v>24.8</v>
      </c>
      <c r="D25" s="34">
        <v>4276.7</v>
      </c>
      <c r="E25" s="41">
        <v>0</v>
      </c>
      <c r="F25" s="50">
        <v>0</v>
      </c>
      <c r="G25" s="32">
        <v>0</v>
      </c>
      <c r="H25" s="41">
        <v>0</v>
      </c>
      <c r="I25" s="21">
        <f t="shared" si="2"/>
        <v>-4276.7</v>
      </c>
      <c r="J25" s="24" t="s">
        <v>44</v>
      </c>
      <c r="L25" s="26"/>
    </row>
    <row r="26" spans="1:12" ht="54" customHeight="1">
      <c r="A26" s="6" t="s">
        <v>56</v>
      </c>
      <c r="B26" s="20" t="s">
        <v>14</v>
      </c>
      <c r="C26" s="34">
        <v>33892</v>
      </c>
      <c r="D26" s="34">
        <v>5657.5</v>
      </c>
      <c r="E26" s="41">
        <f aca="true" t="shared" si="3" ref="E26:E34">D26/C26*100</f>
        <v>16.692729847751682</v>
      </c>
      <c r="F26" s="50">
        <v>29688.7</v>
      </c>
      <c r="G26" s="38">
        <v>5537.7</v>
      </c>
      <c r="H26" s="41">
        <f aca="true" t="shared" si="4" ref="H26:H34">G26/F26*100</f>
        <v>18.652551307399783</v>
      </c>
      <c r="I26" s="21">
        <f t="shared" si="2"/>
        <v>-119.80000000000018</v>
      </c>
      <c r="J26" s="22">
        <f>G26/D26-1</f>
        <v>-0.02117543084401241</v>
      </c>
      <c r="L26" s="26"/>
    </row>
    <row r="27" spans="1:12" ht="35.25" customHeight="1">
      <c r="A27" s="6" t="s">
        <v>51</v>
      </c>
      <c r="B27" s="20"/>
      <c r="C27" s="34">
        <v>25834.4</v>
      </c>
      <c r="D27" s="34">
        <v>361.7</v>
      </c>
      <c r="E27" s="41">
        <f t="shared" si="3"/>
        <v>1.4000712228656362</v>
      </c>
      <c r="F27" s="50">
        <v>27300</v>
      </c>
      <c r="G27" s="38">
        <v>6405.9</v>
      </c>
      <c r="H27" s="41">
        <f t="shared" si="4"/>
        <v>23.46483516483516</v>
      </c>
      <c r="I27" s="21">
        <f t="shared" si="2"/>
        <v>6044.2</v>
      </c>
      <c r="J27" s="22">
        <f>G27/D27-1</f>
        <v>16.710533591374066</v>
      </c>
      <c r="L27" s="26"/>
    </row>
    <row r="28" spans="1:12" ht="39">
      <c r="A28" s="6" t="s">
        <v>15</v>
      </c>
      <c r="B28" s="20" t="s">
        <v>16</v>
      </c>
      <c r="C28" s="34">
        <v>598</v>
      </c>
      <c r="D28" s="34">
        <v>3826.4</v>
      </c>
      <c r="E28" s="41">
        <f t="shared" si="3"/>
        <v>639.866220735786</v>
      </c>
      <c r="F28" s="50">
        <v>3652.1</v>
      </c>
      <c r="G28" s="38">
        <v>677.7</v>
      </c>
      <c r="H28" s="41">
        <f t="shared" si="4"/>
        <v>18.556446975712607</v>
      </c>
      <c r="I28" s="21">
        <f t="shared" si="2"/>
        <v>-3148.7</v>
      </c>
      <c r="J28" s="24" t="s">
        <v>44</v>
      </c>
      <c r="L28" s="26"/>
    </row>
    <row r="29" spans="1:12" ht="39">
      <c r="A29" s="6" t="s">
        <v>17</v>
      </c>
      <c r="B29" s="20" t="s">
        <v>18</v>
      </c>
      <c r="C29" s="34">
        <v>44212.7</v>
      </c>
      <c r="D29" s="34">
        <v>10883</v>
      </c>
      <c r="E29" s="41">
        <f t="shared" si="3"/>
        <v>24.615099281428186</v>
      </c>
      <c r="F29" s="50">
        <v>10948</v>
      </c>
      <c r="G29" s="38">
        <v>4097.8</v>
      </c>
      <c r="H29" s="41">
        <f t="shared" si="4"/>
        <v>37.429667519181585</v>
      </c>
      <c r="I29" s="21">
        <f t="shared" si="2"/>
        <v>-6785.2</v>
      </c>
      <c r="J29" s="22">
        <f>G29/D29-1</f>
        <v>-0.6234677938068547</v>
      </c>
      <c r="L29" s="26"/>
    </row>
    <row r="30" spans="1:12" ht="27" customHeight="1">
      <c r="A30" s="10" t="s">
        <v>19</v>
      </c>
      <c r="B30" s="25" t="s">
        <v>20</v>
      </c>
      <c r="C30" s="34">
        <v>78168.4</v>
      </c>
      <c r="D30" s="34">
        <v>21336.6</v>
      </c>
      <c r="E30" s="41">
        <f t="shared" si="3"/>
        <v>27.29568470123477</v>
      </c>
      <c r="F30" s="50">
        <v>100040</v>
      </c>
      <c r="G30" s="38">
        <v>11368</v>
      </c>
      <c r="H30" s="41">
        <f t="shared" si="4"/>
        <v>11.363454618152739</v>
      </c>
      <c r="I30" s="21">
        <f t="shared" si="2"/>
        <v>-9968.599999999999</v>
      </c>
      <c r="J30" s="22">
        <f>G30/D30-1</f>
        <v>-0.46720658399182624</v>
      </c>
      <c r="L30" s="27"/>
    </row>
    <row r="31" spans="1:12" ht="39">
      <c r="A31" s="10" t="s">
        <v>32</v>
      </c>
      <c r="B31" s="25" t="s">
        <v>21</v>
      </c>
      <c r="C31" s="34">
        <v>35992.5</v>
      </c>
      <c r="D31" s="34">
        <v>207.3</v>
      </c>
      <c r="E31" s="41">
        <f t="shared" si="3"/>
        <v>0.5759533236090852</v>
      </c>
      <c r="F31" s="50">
        <v>7000</v>
      </c>
      <c r="G31" s="38">
        <v>6531.9</v>
      </c>
      <c r="H31" s="41">
        <f t="shared" si="4"/>
        <v>93.31285714285714</v>
      </c>
      <c r="I31" s="21">
        <f t="shared" si="2"/>
        <v>6324.599999999999</v>
      </c>
      <c r="J31" s="22">
        <f>G31/D31-1</f>
        <v>30.50940665701881</v>
      </c>
      <c r="L31" s="28"/>
    </row>
    <row r="32" spans="1:10" ht="57.75" customHeight="1">
      <c r="A32" s="10" t="s">
        <v>33</v>
      </c>
      <c r="B32" s="25" t="s">
        <v>22</v>
      </c>
      <c r="C32" s="34">
        <v>49637.8</v>
      </c>
      <c r="D32" s="34">
        <v>10744.6</v>
      </c>
      <c r="E32" s="41">
        <f t="shared" si="3"/>
        <v>21.646003650443816</v>
      </c>
      <c r="F32" s="50">
        <v>10000</v>
      </c>
      <c r="G32" s="38">
        <v>1933.4</v>
      </c>
      <c r="H32" s="41">
        <f t="shared" si="4"/>
        <v>19.334</v>
      </c>
      <c r="I32" s="21">
        <f t="shared" si="2"/>
        <v>-8811.2</v>
      </c>
      <c r="J32" s="24" t="s">
        <v>44</v>
      </c>
    </row>
    <row r="33" spans="1:10" ht="30" customHeight="1">
      <c r="A33" s="6" t="s">
        <v>37</v>
      </c>
      <c r="B33" s="20" t="s">
        <v>23</v>
      </c>
      <c r="C33" s="34">
        <v>36724.2</v>
      </c>
      <c r="D33" s="34">
        <v>254.9</v>
      </c>
      <c r="E33" s="41">
        <f t="shared" si="3"/>
        <v>0.6940927235991527</v>
      </c>
      <c r="F33" s="50">
        <v>16300</v>
      </c>
      <c r="G33" s="38">
        <v>15115.8</v>
      </c>
      <c r="H33" s="41">
        <f t="shared" si="4"/>
        <v>92.73496932515337</v>
      </c>
      <c r="I33" s="21">
        <f t="shared" si="2"/>
        <v>14860.9</v>
      </c>
      <c r="J33" s="22">
        <f>G33/D33-1</f>
        <v>58.300902314633184</v>
      </c>
    </row>
    <row r="34" spans="1:10" ht="18.75" customHeight="1">
      <c r="A34" s="6" t="s">
        <v>49</v>
      </c>
      <c r="B34" s="20" t="s">
        <v>24</v>
      </c>
      <c r="C34" s="34">
        <v>6424.3</v>
      </c>
      <c r="D34" s="34">
        <v>0</v>
      </c>
      <c r="E34" s="41">
        <f t="shared" si="3"/>
        <v>0</v>
      </c>
      <c r="F34" s="50">
        <v>100</v>
      </c>
      <c r="G34" s="38">
        <v>1218.2</v>
      </c>
      <c r="H34" s="41">
        <f t="shared" si="4"/>
        <v>1218.2</v>
      </c>
      <c r="I34" s="21">
        <f t="shared" si="2"/>
        <v>1218.2</v>
      </c>
      <c r="J34" s="24" t="s">
        <v>44</v>
      </c>
    </row>
    <row r="35" spans="1:10" ht="33.75" customHeight="1">
      <c r="A35" s="6" t="s">
        <v>50</v>
      </c>
      <c r="B35" s="20"/>
      <c r="C35" s="34">
        <v>0</v>
      </c>
      <c r="D35" s="34">
        <v>0</v>
      </c>
      <c r="E35" s="41">
        <v>0</v>
      </c>
      <c r="F35" s="50">
        <v>0</v>
      </c>
      <c r="G35" s="31">
        <v>0</v>
      </c>
      <c r="H35" s="41" t="s">
        <v>44</v>
      </c>
      <c r="I35" s="21">
        <f t="shared" si="2"/>
        <v>0</v>
      </c>
      <c r="J35" s="24" t="s">
        <v>44</v>
      </c>
    </row>
    <row r="36" spans="1:11" ht="26.25">
      <c r="A36" s="6" t="s">
        <v>52</v>
      </c>
      <c r="B36" s="20"/>
      <c r="C36" s="34">
        <v>108.9</v>
      </c>
      <c r="D36" s="36">
        <v>0</v>
      </c>
      <c r="E36" s="41">
        <f>D36/C36*100</f>
        <v>0</v>
      </c>
      <c r="F36" s="50">
        <v>25</v>
      </c>
      <c r="G36" s="32">
        <v>0</v>
      </c>
      <c r="H36" s="41">
        <f>G36/F36*100</f>
        <v>0</v>
      </c>
      <c r="I36" s="51">
        <f t="shared" si="2"/>
        <v>0</v>
      </c>
      <c r="J36" s="24" t="s">
        <v>44</v>
      </c>
      <c r="K36" s="7"/>
    </row>
    <row r="37" spans="1:11" ht="13.5">
      <c r="A37" s="6" t="s">
        <v>38</v>
      </c>
      <c r="B37" s="20"/>
      <c r="C37" s="52">
        <v>240.6</v>
      </c>
      <c r="D37" s="34">
        <v>587.1</v>
      </c>
      <c r="E37" s="41" t="s">
        <v>44</v>
      </c>
      <c r="F37" s="50">
        <v>0</v>
      </c>
      <c r="G37" s="38">
        <v>390.1</v>
      </c>
      <c r="H37" s="41" t="s">
        <v>44</v>
      </c>
      <c r="I37" s="21">
        <f t="shared" si="2"/>
        <v>-197</v>
      </c>
      <c r="J37" s="24" t="s">
        <v>44</v>
      </c>
      <c r="K37" s="7"/>
    </row>
    <row r="38" spans="1:11" ht="13.5">
      <c r="A38" s="6" t="s">
        <v>53</v>
      </c>
      <c r="B38" s="20"/>
      <c r="C38" s="53">
        <v>0</v>
      </c>
      <c r="D38" s="38"/>
      <c r="E38" s="41" t="s">
        <v>44</v>
      </c>
      <c r="F38" s="50">
        <v>0</v>
      </c>
      <c r="G38" s="32">
        <v>0</v>
      </c>
      <c r="H38" s="41" t="s">
        <v>44</v>
      </c>
      <c r="I38" s="21">
        <f t="shared" si="2"/>
        <v>0</v>
      </c>
      <c r="J38" s="22" t="s">
        <v>44</v>
      </c>
      <c r="K38" s="7"/>
    </row>
    <row r="39" spans="1:11" ht="17.25" customHeight="1">
      <c r="A39" s="49" t="s">
        <v>43</v>
      </c>
      <c r="B39" s="20"/>
      <c r="C39" s="54">
        <f>SUM(C22:C38)</f>
        <v>680577.4000000001</v>
      </c>
      <c r="D39" s="37">
        <f>SUM(D22:D38)</f>
        <v>147184.9</v>
      </c>
      <c r="E39" s="41">
        <f>D39/C39*100</f>
        <v>21.626474813885967</v>
      </c>
      <c r="F39" s="41">
        <f>SUM(F22:F38)</f>
        <v>584403.5</v>
      </c>
      <c r="G39" s="55">
        <f>SUM(G22:G38)</f>
        <v>137521.19999999998</v>
      </c>
      <c r="H39" s="41">
        <f>G39/F39*100</f>
        <v>23.531891920565155</v>
      </c>
      <c r="I39" s="54">
        <f t="shared" si="2"/>
        <v>-9663.700000000012</v>
      </c>
      <c r="J39" s="43">
        <f>G39/D39-1</f>
        <v>-0.06565687105131035</v>
      </c>
      <c r="K39" s="8"/>
    </row>
    <row r="40" spans="1:11" ht="18" customHeight="1">
      <c r="A40" s="56" t="s">
        <v>40</v>
      </c>
      <c r="B40" s="57"/>
      <c r="C40" s="58">
        <v>3478586.8</v>
      </c>
      <c r="D40" s="58">
        <v>584111.3</v>
      </c>
      <c r="E40" s="41">
        <f>D40/C40*100</f>
        <v>16.791626415646725</v>
      </c>
      <c r="F40" s="59">
        <v>4026819.2</v>
      </c>
      <c r="G40" s="60">
        <v>591294.9</v>
      </c>
      <c r="H40" s="41">
        <f>G40/F40*100</f>
        <v>14.683919754827832</v>
      </c>
      <c r="I40" s="54">
        <f t="shared" si="2"/>
        <v>7183.599999999977</v>
      </c>
      <c r="J40" s="43">
        <f>G40/D40-1</f>
        <v>0.012298341086707243</v>
      </c>
      <c r="K40" s="7"/>
    </row>
    <row r="41" spans="1:11" ht="17.25" customHeight="1">
      <c r="A41" s="57" t="s">
        <v>25</v>
      </c>
      <c r="B41" s="57"/>
      <c r="C41" s="58">
        <f>C10+C40</f>
        <v>6093137.2</v>
      </c>
      <c r="D41" s="61">
        <f>D10+D40</f>
        <v>1079580.1</v>
      </c>
      <c r="E41" s="41">
        <f>D41/C41*100</f>
        <v>17.717968011618055</v>
      </c>
      <c r="F41" s="59">
        <f>F10+F40</f>
        <v>6720910.7</v>
      </c>
      <c r="G41" s="62">
        <f>G40+G10</f>
        <v>973759.8</v>
      </c>
      <c r="H41" s="41">
        <f>G41/F41*100</f>
        <v>14.488509719374786</v>
      </c>
      <c r="I41" s="59">
        <f t="shared" si="2"/>
        <v>-105820.30000000005</v>
      </c>
      <c r="J41" s="43">
        <f>G41/D41-1</f>
        <v>-0.09801986902129822</v>
      </c>
      <c r="K41" s="8"/>
    </row>
    <row r="42" spans="4:11" ht="13.5">
      <c r="D42" s="2"/>
      <c r="E42" s="2"/>
      <c r="F42" s="2"/>
      <c r="K42" s="7"/>
    </row>
    <row r="43" spans="1:11" ht="13.5">
      <c r="A43" s="4"/>
      <c r="D43" s="2"/>
      <c r="E43" s="2"/>
      <c r="F43" s="2"/>
      <c r="K43" s="8"/>
    </row>
    <row r="44" spans="4:11" ht="13.5">
      <c r="D44" s="3"/>
      <c r="E44" s="3"/>
      <c r="F44" s="3"/>
      <c r="I44" s="29"/>
      <c r="K44" s="7"/>
    </row>
    <row r="45" spans="4:11" ht="13.5">
      <c r="D45" s="3"/>
      <c r="E45" s="3"/>
      <c r="F45" s="3"/>
      <c r="K45" s="8"/>
    </row>
    <row r="46" spans="1:11" ht="13.5">
      <c r="A46" s="9"/>
      <c r="I46" t="s">
        <v>55</v>
      </c>
      <c r="K46" s="7"/>
    </row>
    <row r="47" spans="10:11" ht="13.5">
      <c r="J47" s="29"/>
      <c r="K47" s="7"/>
    </row>
    <row r="48" ht="13.5">
      <c r="K48" s="7"/>
    </row>
    <row r="49" ht="13.5">
      <c r="K49" s="7"/>
    </row>
    <row r="50" ht="13.5">
      <c r="K50" s="7"/>
    </row>
    <row r="51" ht="13.5">
      <c r="K51" s="7"/>
    </row>
    <row r="60" ht="11.25">
      <c r="I60" t="s">
        <v>55</v>
      </c>
    </row>
  </sheetData>
  <sheetProtection/>
  <mergeCells count="2">
    <mergeCell ref="A1:G1"/>
    <mergeCell ref="A2:B2"/>
  </mergeCells>
  <printOptions/>
  <pageMargins left="0.03937007874015748" right="0.03937007874015748" top="0.35433070866141736" bottom="0.15748031496062992" header="0.31496062992125984" footer="0.31496062992125984"/>
  <pageSetup fitToHeight="1" fitToWidth="1" horizontalDpi="600" verticalDpi="600" orientation="landscape" paperSize="9" scale="55" r:id="rId1"/>
  <headerFooter alignWithMargins="0">
    <oddFooter xml:space="preserve">&amp;R&amp;8 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GTS</cp:lastModifiedBy>
  <cp:lastPrinted>2023-04-06T09:38:34Z</cp:lastPrinted>
  <dcterms:created xsi:type="dcterms:W3CDTF">2010-08-17T10:17:58Z</dcterms:created>
  <dcterms:modified xsi:type="dcterms:W3CDTF">2023-04-17T08:15:56Z</dcterms:modified>
  <cp:category/>
  <cp:version/>
  <cp:contentType/>
  <cp:contentStatus/>
</cp:coreProperties>
</file>