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435" activeTab="0"/>
  </bookViews>
  <sheets>
    <sheet name="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<sst xmlns="http://schemas.openxmlformats.org/spreadsheetml/2006/main" count="511" uniqueCount="94">
  <si>
    <t>№ п/п</t>
  </si>
  <si>
    <t>Наименование программы/ подпрограммы 
 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</si>
  <si>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</si>
  <si>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</si>
  <si>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</si>
  <si>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</si>
  <si>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</si>
  <si>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</si>
  <si>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</si>
  <si>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</si>
  <si>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</si>
  <si>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</si>
  <si>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</si>
  <si>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</si>
  <si>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</si>
  <si>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</si>
  <si>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</si>
  <si>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</si>
  <si>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</si>
  <si>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</si>
  <si>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</si>
  <si>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</si>
  <si>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</si>
  <si>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</si>
  <si>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</si>
  <si>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</si>
  <si>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физической культуры и спорта</t>
  </si>
  <si>
    <t>Подготовка к проведению в 2018 году чемпионата мира по футболу и эффективное использование тренировочных площадок после чемпионата мира по футболу</t>
  </si>
  <si>
    <t>Подготовка спортивного резерва</t>
  </si>
  <si>
    <t>Обеспечение эпизоотического и ветеринарно-санитарного благополучия</t>
  </si>
  <si>
    <t>Охрана окружающей среды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</si>
  <si>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</si>
  <si>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</si>
  <si>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</si>
  <si>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</si>
  <si>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</si>
  <si>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</si>
  <si>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Комплексное освоение земельных участков в целях жилищного строительства и развитие застроенных территорий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</si>
  <si>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</si>
  <si>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граждан, установленных федеральным законодательством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</si>
  <si>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</si>
  <si>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</si>
  <si>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</si>
  <si>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</si>
  <si>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</si>
  <si>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Инвестиции</t>
  </si>
  <si>
    <t>Развитие конкуренции</t>
  </si>
  <si>
    <t>Развитие малого и среднего предпринимательства</t>
  </si>
  <si>
    <t>Развитие имущественного комплекса</t>
  </si>
  <si>
    <t>Управление муниципальными финансами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</si>
  <si>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</si>
  <si>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Мир и согласие. Новые возможности</t>
  </si>
  <si>
    <t>Молодежь Подмосковья</t>
  </si>
  <si>
    <t>Развитие туризма в Московской области</t>
  </si>
  <si>
    <t>Пассажирский транспорт общего пользования</t>
  </si>
  <si>
    <t>Дороги Подмосковья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</si>
  <si>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</si>
  <si>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Разработка Генерального плана развития городского округа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</si>
  <si>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</si>
  <si>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</si>
  <si>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</si>
  <si>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(реконструкция) объектов образования</t>
  </si>
  <si>
    <t>Итого по муниципальным программам Московской области</t>
  </si>
  <si>
    <t>Всего</t>
  </si>
  <si>
    <t>Средства бюджета городского округа Долгопрудный</t>
  </si>
  <si>
    <t>Другие источники</t>
  </si>
  <si>
    <t>«Спорт»
Управление культуры, физической культуры, спорта, туризма и молодёжной политики администрации городского округа Долгопрудный</t>
  </si>
  <si>
    <t>«Здравоохранение»
Отдел социальной поддержки и здравоохранения</t>
  </si>
  <si>
    <t>«Образование»
Управление образования  администрации городского округа Долгопрудный</t>
  </si>
  <si>
    <t>«Социальная защита населения»
Отдел социальной поддержки и здравоохранения</t>
  </si>
  <si>
    <t>Развитие и поддержка социально-ориентированных некоммерческих организаций</t>
  </si>
  <si>
    <t>«Развитие сельского  хозяйства» Управление жилищно-коммунального хозяйства и благоустройства</t>
  </si>
  <si>
    <t>«Экология и окружающая среда»
Отдел содержания территории и охраны окружающей среды Управления жилищно-коммунального хозяйства и благоустройства</t>
  </si>
  <si>
    <t>«Безопасность и обеспечение безопасности 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</si>
  <si>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</si>
  <si>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</si>
  <si>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«Предпринимательство»
отдел развития предпринимательства и потребительского рынка Управления экономики</t>
  </si>
  <si>
    <t>Развитие потребительского рынка и услуг</t>
  </si>
  <si>
    <t>«Управление имуществом и муниципальными финансами»
Управление экономики</t>
  </si>
  <si>
    <t>Совершенствование муниципальной службы</t>
  </si>
  <si>
    <t>«Развитие институтов гражданского общества,  повышение эффективности местного самоуправления  и реализации молодежной политики»
Отдел социальных коммуникаций и организационной работы Управления делами</t>
  </si>
  <si>
    <t>«Развитие и функционирование дорожно- транспортного комплекса»
Отдел транспорта, связи и дорожного хозяйства</t>
  </si>
  <si>
    <t>«Цифровое муниципальное образование» Отдел услуг и ИКТ Управления экономики</t>
  </si>
  <si>
    <t>«Архитектура и градостроительство»
Отдел архитектуры и развития территорий</t>
  </si>
  <si>
    <t>Реализация политики пространственного развития городского округа</t>
  </si>
  <si>
    <t>«Формирование современной комфортной городской среды»
Управление жилищно-коммунального хозяйства и благоустройства</t>
  </si>
  <si>
    <t>«Строительство объектов социальной инфраструктуры»
Отдел по вопросам строительства Управления по строительству, транспорту и дорожному хозяйству</t>
  </si>
  <si>
    <t>«Культура»
Отдел по культуре и туризму Управления культуры, физической культуры, спорта, туризма и молодежной политики</t>
  </si>
  <si>
    <t>Плановый объем финансирования (тыс.руб.)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</si>
  <si>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такжк услуг почтовой связи</t>
  </si>
  <si>
    <t>СВОДНЫЙ (ГОДОВОЙ) ОТЧЕТ о реализации муниципальных программ городского округа Долгопрудный 
 за январь - сентябрь 2021 года</t>
  </si>
  <si>
    <t>Эффективное местное самоуправление Московской области</t>
  </si>
  <si>
    <t>Обеспечение жильем молодых семей</t>
  </si>
  <si>
    <t>Развитие профессионального искусства, гастрольно-концертной и культурно-досуговой деятельности, кинематографии Московской области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</si>
</sst>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[$₽-419]_-;\-* #,##0.00\ [$₽-419]_-;_-* &quot;-&quot;??\ [$₽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##0.00,"/>
    <numFmt numFmtId="181" formatCode="#,##0.00,"/>
    <numFmt numFmtId="182" formatCode="#,##0.0,"/>
    <numFmt numFmtId="183" formatCode="#,##0.000,"/>
    <numFmt numFmtId="184" formatCode="#,##0.0000,"/>
    <numFmt numFmtId="185" formatCode="#,##0.00000,"/>
    <numFmt numFmtId="186" formatCode="#,##0.000000,"/>
    <numFmt numFmtId="187" formatCode="#,##0.0000000,"/>
    <numFmt numFmtId="188" formatCode="#,##0.00000000,"/>
    <numFmt numFmtId="189" formatCode="#,##0.000000000,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FC19]d\ mmmm\ yyyy\ &quot;г.&quot;"/>
    <numFmt numFmtId="198" formatCode="000000"/>
    <numFmt numFmtId="199" formatCode="#,##0.000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 tint="0.04998999834060669"/>
      <name val="Arial"/>
      <family val="2"/>
    </font>
    <font>
      <b/>
      <sz val="8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42" fillId="0" borderId="0" xfId="0" applyNumberFormat="1" applyFont="1" applyFill="1" applyBorder="1" applyAlignment="1" applyProtection="1">
      <alignment vertical="top"/>
      <protection locked="0"/>
    </xf>
    <xf numFmtId="0" fontId="42" fillId="0" borderId="0" xfId="0" applyFont="1" applyFill="1" applyAlignment="1">
      <alignment/>
    </xf>
    <xf numFmtId="4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0" xfId="0" applyNumberFormat="1" applyFont="1" applyFill="1" applyBorder="1" applyAlignment="1" applyProtection="1">
      <alignment vertical="top"/>
      <protection locked="0"/>
    </xf>
    <xf numFmtId="0" fontId="43" fillId="0" borderId="0" xfId="0" applyNumberFormat="1" applyFont="1" applyFill="1" applyBorder="1" applyAlignment="1" applyProtection="1">
      <alignment vertical="top"/>
      <protection locked="0"/>
    </xf>
    <xf numFmtId="0" fontId="43" fillId="0" borderId="0" xfId="0" applyFont="1" applyFill="1" applyAlignment="1">
      <alignment/>
    </xf>
    <xf numFmtId="4" fontId="43" fillId="0" borderId="11" xfId="0" applyNumberFormat="1" applyFont="1" applyFill="1" applyBorder="1" applyAlignment="1" applyProtection="1">
      <alignment vertical="top"/>
      <protection locked="0"/>
    </xf>
    <xf numFmtId="4" fontId="42" fillId="0" borderId="0" xfId="0" applyNumberFormat="1" applyFont="1" applyFill="1" applyBorder="1" applyAlignment="1" applyProtection="1">
      <alignment vertical="top"/>
      <protection locked="0"/>
    </xf>
    <xf numFmtId="2" fontId="42" fillId="0" borderId="0" xfId="0" applyNumberFormat="1" applyFont="1" applyFill="1" applyBorder="1" applyAlignment="1" applyProtection="1">
      <alignment vertical="top"/>
      <protection locked="0"/>
    </xf>
    <xf numFmtId="4" fontId="42" fillId="0" borderId="11" xfId="0" applyNumberFormat="1" applyFont="1" applyFill="1" applyBorder="1" applyAlignment="1" applyProtection="1">
      <alignment vertical="top"/>
      <protection locked="0"/>
    </xf>
    <xf numFmtId="4" fontId="42" fillId="0" borderId="0" xfId="0" applyNumberFormat="1" applyFont="1" applyFill="1" applyAlignment="1">
      <alignment/>
    </xf>
    <xf numFmtId="0" fontId="42" fillId="0" borderId="11" xfId="0" applyNumberFormat="1" applyFont="1" applyFill="1" applyBorder="1" applyAlignment="1" applyProtection="1">
      <alignment vertical="top"/>
      <protection locked="0"/>
    </xf>
    <xf numFmtId="0" fontId="43" fillId="0" borderId="11" xfId="0" applyNumberFormat="1" applyFont="1" applyFill="1" applyBorder="1" applyAlignment="1" applyProtection="1">
      <alignment vertical="top"/>
      <protection locked="0"/>
    </xf>
    <xf numFmtId="179" fontId="44" fillId="0" borderId="0" xfId="0" applyNumberFormat="1" applyFont="1" applyFill="1" applyBorder="1" applyAlignment="1" applyProtection="1">
      <alignment horizontal="right" vertical="center"/>
      <protection/>
    </xf>
    <xf numFmtId="179" fontId="4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181" fontId="2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181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4" fontId="2" fillId="0" borderId="14" xfId="0" applyNumberFormat="1" applyFont="1" applyFill="1" applyBorder="1" applyAlignment="1" applyProtection="1">
      <alignment vertical="top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181" fontId="45" fillId="0" borderId="14" xfId="0" applyNumberFormat="1" applyFont="1" applyFill="1" applyBorder="1" applyAlignment="1" applyProtection="1">
      <alignment horizontal="right" vertical="top"/>
      <protection/>
    </xf>
    <xf numFmtId="181" fontId="42" fillId="0" borderId="14" xfId="0" applyNumberFormat="1" applyFont="1" applyFill="1" applyBorder="1" applyAlignment="1" applyProtection="1">
      <alignment horizontal="right" vertical="top"/>
      <protection/>
    </xf>
    <xf numFmtId="0" fontId="42" fillId="0" borderId="10" xfId="0" applyNumberFormat="1" applyFont="1" applyFill="1" applyBorder="1" applyAlignment="1" applyProtection="1">
      <alignment horizontal="left" vertical="top" wrapText="1"/>
      <protection locked="0"/>
    </xf>
    <xf numFmtId="4" fontId="42" fillId="0" borderId="12" xfId="0" applyNumberFormat="1" applyFont="1" applyFill="1" applyBorder="1" applyAlignment="1" applyProtection="1">
      <alignment horizontal="right" vertical="top" wrapText="1"/>
      <protection locked="0"/>
    </xf>
    <xf numFmtId="4" fontId="42" fillId="0" borderId="13" xfId="0" applyNumberFormat="1" applyFont="1" applyFill="1" applyBorder="1" applyAlignment="1" applyProtection="1">
      <alignment horizontal="right" vertical="top" wrapText="1"/>
      <protection locked="0"/>
    </xf>
    <xf numFmtId="181" fontId="42" fillId="0" borderId="14" xfId="0" applyNumberFormat="1" applyFont="1" applyFill="1" applyBorder="1" applyAlignment="1" applyProtection="1">
      <alignment horizontal="right" vertical="top" wrapText="1"/>
      <protection locked="0"/>
    </xf>
    <xf numFmtId="0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2" fillId="0" borderId="14" xfId="0" applyNumberFormat="1" applyFont="1" applyFill="1" applyBorder="1" applyAlignment="1" applyProtection="1">
      <alignment horizontal="right" vertical="top"/>
      <protection/>
    </xf>
    <xf numFmtId="4" fontId="42" fillId="0" borderId="14" xfId="0" applyNumberFormat="1" applyFont="1" applyFill="1" applyBorder="1" applyAlignment="1" applyProtection="1">
      <alignment horizontal="right" vertical="top" wrapText="1"/>
      <protection locked="0"/>
    </xf>
    <xf numFmtId="4" fontId="42" fillId="0" borderId="17" xfId="0" applyNumberFormat="1" applyFont="1" applyFill="1" applyBorder="1" applyAlignment="1" applyProtection="1">
      <alignment horizontal="right" vertical="top" wrapText="1"/>
      <protection locked="0"/>
    </xf>
    <xf numFmtId="179" fontId="42" fillId="0" borderId="14" xfId="0" applyNumberFormat="1" applyFont="1" applyFill="1" applyBorder="1" applyAlignment="1" applyProtection="1">
      <alignment horizontal="right" vertical="center"/>
      <protection/>
    </xf>
    <xf numFmtId="4" fontId="42" fillId="0" borderId="18" xfId="0" applyNumberFormat="1" applyFont="1" applyFill="1" applyBorder="1" applyAlignment="1" applyProtection="1">
      <alignment horizontal="right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4" fontId="47" fillId="0" borderId="12" xfId="0" applyNumberFormat="1" applyFont="1" applyFill="1" applyBorder="1" applyAlignment="1" applyProtection="1">
      <alignment horizontal="right" vertical="top" wrapText="1"/>
      <protection locked="0"/>
    </xf>
    <xf numFmtId="181" fontId="47" fillId="0" borderId="14" xfId="0" applyNumberFormat="1" applyFont="1" applyFill="1" applyBorder="1" applyAlignment="1" applyProtection="1">
      <alignment horizontal="right" vertical="top"/>
      <protection/>
    </xf>
    <xf numFmtId="4" fontId="47" fillId="0" borderId="13" xfId="0" applyNumberFormat="1" applyFont="1" applyFill="1" applyBorder="1" applyAlignment="1" applyProtection="1">
      <alignment horizontal="right" vertical="top" wrapText="1"/>
      <protection locked="0"/>
    </xf>
    <xf numFmtId="181" fontId="47" fillId="0" borderId="14" xfId="0" applyNumberFormat="1" applyFont="1" applyFill="1" applyBorder="1" applyAlignment="1" applyProtection="1">
      <alignment horizontal="right" vertical="top" wrapText="1"/>
      <protection locked="0"/>
    </xf>
    <xf numFmtId="0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2" xfId="0" applyNumberFormat="1" applyFont="1" applyFill="1" applyBorder="1" applyAlignment="1" applyProtection="1">
      <alignment horizontal="right" vertical="top" wrapText="1"/>
      <protection locked="0"/>
    </xf>
    <xf numFmtId="181" fontId="4" fillId="0" borderId="14" xfId="0" applyNumberFormat="1" applyFont="1" applyFill="1" applyBorder="1" applyAlignment="1" applyProtection="1">
      <alignment horizontal="right" vertical="top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 locked="0"/>
    </xf>
    <xf numFmtId="181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5" fillId="0" borderId="14" xfId="0" applyNumberFormat="1" applyFont="1" applyFill="1" applyBorder="1" applyAlignment="1" applyProtection="1">
      <alignment horizontal="right" vertical="top"/>
      <protection/>
    </xf>
    <xf numFmtId="4" fontId="42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4" xfId="0" applyNumberFormat="1" applyFont="1" applyFill="1" applyBorder="1" applyAlignment="1" applyProtection="1">
      <alignment horizontal="right" vertical="top"/>
      <protection/>
    </xf>
    <xf numFmtId="4" fontId="4" fillId="0" borderId="14" xfId="0" applyNumberFormat="1" applyFont="1" applyFill="1" applyBorder="1" applyAlignment="1" applyProtection="1">
      <alignment horizontal="right" vertical="top" wrapText="1"/>
      <protection locked="0"/>
    </xf>
    <xf numFmtId="199" fontId="42" fillId="0" borderId="14" xfId="0" applyNumberFormat="1" applyFont="1" applyFill="1" applyBorder="1" applyAlignment="1" applyProtection="1">
      <alignment horizontal="right" vertical="top"/>
      <protection/>
    </xf>
    <xf numFmtId="3" fontId="42" fillId="0" borderId="13" xfId="0" applyNumberFormat="1" applyFont="1" applyFill="1" applyBorder="1" applyAlignment="1" applyProtection="1">
      <alignment horizontal="right" vertical="top" wrapText="1"/>
      <protection locked="0"/>
    </xf>
    <xf numFmtId="199" fontId="42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/>
      <protection locked="0"/>
    </xf>
    <xf numFmtId="4" fontId="4" fillId="0" borderId="1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14" fontId="4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2" fillId="0" borderId="19" xfId="0" applyNumberFormat="1" applyFont="1" applyFill="1" applyBorder="1" applyAlignment="1" applyProtection="1">
      <alignment horizontal="left" vertical="top"/>
      <protection locked="0"/>
    </xf>
    <xf numFmtId="0" fontId="42" fillId="0" borderId="20" xfId="0" applyNumberFormat="1" applyFont="1" applyFill="1" applyBorder="1" applyAlignment="1" applyProtection="1">
      <alignment horizontal="left" vertical="top"/>
      <protection locked="0"/>
    </xf>
    <xf numFmtId="0" fontId="4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181" fontId="42" fillId="0" borderId="0" xfId="0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3"/>
  <sheetViews>
    <sheetView tabSelected="1" zoomScale="120" zoomScaleNormal="120" zoomScalePageLayoutView="0" workbookViewId="0" topLeftCell="A1">
      <selection activeCell="H417" sqref="H417"/>
    </sheetView>
  </sheetViews>
  <sheetFormatPr defaultColWidth="10.140625" defaultRowHeight="12.75"/>
  <cols>
    <col min="1" max="1" width="4.8515625" style="6" customWidth="1"/>
    <col min="2" max="2" width="50.57421875" style="6" customWidth="1"/>
    <col min="3" max="3" width="38.8515625" style="6" customWidth="1"/>
    <col min="4" max="4" width="15.8515625" style="6" customWidth="1"/>
    <col min="5" max="5" width="15.421875" style="13" bestFit="1" customWidth="1"/>
    <col min="6" max="6" width="14.57421875" style="6" customWidth="1"/>
    <col min="7" max="7" width="11.7109375" style="6" customWidth="1"/>
    <col min="8" max="8" width="10.8515625" style="6" bestFit="1" customWidth="1"/>
    <col min="9" max="9" width="10.421875" style="6" bestFit="1" customWidth="1"/>
    <col min="10" max="13" width="9.140625" style="6" customWidth="1"/>
    <col min="14" max="16384" width="10.140625" style="6" customWidth="1"/>
  </cols>
  <sheetData>
    <row r="1" spans="1:7" ht="29.25" customHeight="1">
      <c r="A1" s="77" t="s">
        <v>90</v>
      </c>
      <c r="B1" s="78"/>
      <c r="C1" s="78"/>
      <c r="D1" s="78"/>
      <c r="E1" s="78"/>
      <c r="F1" s="78"/>
      <c r="G1" s="2"/>
    </row>
    <row r="2" spans="1:7" ht="38.25" customHeight="1">
      <c r="A2" s="3" t="s">
        <v>0</v>
      </c>
      <c r="B2" s="4" t="s">
        <v>1</v>
      </c>
      <c r="C2" s="4" t="s">
        <v>2</v>
      </c>
      <c r="D2" s="10" t="s">
        <v>88</v>
      </c>
      <c r="E2" s="12" t="s">
        <v>3</v>
      </c>
      <c r="F2" s="11" t="s">
        <v>4</v>
      </c>
      <c r="G2" s="1"/>
    </row>
    <row r="3" spans="1:7" ht="11.25">
      <c r="A3" s="79">
        <v>1</v>
      </c>
      <c r="B3" s="79" t="s">
        <v>67</v>
      </c>
      <c r="C3" s="31" t="s">
        <v>5</v>
      </c>
      <c r="D3" s="32">
        <v>0</v>
      </c>
      <c r="E3" s="43">
        <v>0</v>
      </c>
      <c r="F3" s="34">
        <v>0</v>
      </c>
      <c r="G3" s="1"/>
    </row>
    <row r="4" spans="1:7" ht="11.25">
      <c r="A4" s="79"/>
      <c r="B4" s="79"/>
      <c r="C4" s="31" t="s">
        <v>6</v>
      </c>
      <c r="D4" s="32">
        <v>0</v>
      </c>
      <c r="E4" s="44">
        <v>0</v>
      </c>
      <c r="F4" s="34">
        <v>0</v>
      </c>
      <c r="G4" s="1"/>
    </row>
    <row r="5" spans="1:10" ht="22.5">
      <c r="A5" s="79"/>
      <c r="B5" s="79"/>
      <c r="C5" s="31" t="s">
        <v>64</v>
      </c>
      <c r="D5" s="32">
        <v>4709</v>
      </c>
      <c r="E5" s="43">
        <v>1779213.45</v>
      </c>
      <c r="F5" s="34">
        <f>E5/D5/10</f>
        <v>37.783254406455725</v>
      </c>
      <c r="G5" s="9"/>
      <c r="I5" s="27"/>
      <c r="J5" s="14"/>
    </row>
    <row r="6" spans="1:7" ht="11.25">
      <c r="A6" s="79"/>
      <c r="B6" s="79"/>
      <c r="C6" s="31" t="s">
        <v>65</v>
      </c>
      <c r="D6" s="32">
        <v>0</v>
      </c>
      <c r="E6" s="33">
        <v>0</v>
      </c>
      <c r="F6" s="34">
        <v>0</v>
      </c>
      <c r="G6" s="1"/>
    </row>
    <row r="7" spans="1:7" ht="11.25">
      <c r="A7" s="79"/>
      <c r="B7" s="31" t="s">
        <v>7</v>
      </c>
      <c r="C7" s="35"/>
      <c r="D7" s="32">
        <v>4709</v>
      </c>
      <c r="E7" s="33">
        <f>SUM(E3:E6)</f>
        <v>1779213.45</v>
      </c>
      <c r="F7" s="34">
        <f>E7/D7/10</f>
        <v>37.783254406455725</v>
      </c>
      <c r="G7" s="5"/>
    </row>
    <row r="8" spans="1:7" ht="11.25">
      <c r="A8" s="79"/>
      <c r="B8" s="79" t="s">
        <v>8</v>
      </c>
      <c r="C8" s="31" t="s">
        <v>5</v>
      </c>
      <c r="D8" s="32">
        <v>0</v>
      </c>
      <c r="E8" s="33">
        <v>0</v>
      </c>
      <c r="F8" s="34">
        <v>0</v>
      </c>
      <c r="G8" s="1"/>
    </row>
    <row r="9" spans="1:7" ht="11.25">
      <c r="A9" s="79"/>
      <c r="B9" s="79"/>
      <c r="C9" s="31" t="s">
        <v>6</v>
      </c>
      <c r="D9" s="32">
        <v>0</v>
      </c>
      <c r="E9" s="33">
        <v>0</v>
      </c>
      <c r="F9" s="34">
        <v>0</v>
      </c>
      <c r="G9" s="5"/>
    </row>
    <row r="10" spans="1:7" ht="22.5">
      <c r="A10" s="79"/>
      <c r="B10" s="79"/>
      <c r="C10" s="31" t="s">
        <v>64</v>
      </c>
      <c r="D10" s="32">
        <v>0</v>
      </c>
      <c r="E10" s="33">
        <v>0</v>
      </c>
      <c r="F10" s="34">
        <v>0</v>
      </c>
      <c r="G10" s="5"/>
    </row>
    <row r="11" spans="1:7" ht="11.25">
      <c r="A11" s="79"/>
      <c r="B11" s="79"/>
      <c r="C11" s="31" t="s">
        <v>65</v>
      </c>
      <c r="D11" s="32">
        <v>0</v>
      </c>
      <c r="E11" s="33">
        <v>0</v>
      </c>
      <c r="F11" s="34">
        <v>0</v>
      </c>
      <c r="G11" s="1"/>
    </row>
    <row r="12" spans="1:7" ht="11.25">
      <c r="A12" s="79"/>
      <c r="B12" s="31" t="s">
        <v>9</v>
      </c>
      <c r="C12" s="35"/>
      <c r="D12" s="32">
        <v>0</v>
      </c>
      <c r="E12" s="33">
        <f>SUM(E8:E11)</f>
        <v>0</v>
      </c>
      <c r="F12" s="34">
        <v>0</v>
      </c>
      <c r="G12" s="5"/>
    </row>
    <row r="13" spans="1:7" ht="11.25">
      <c r="A13" s="79"/>
      <c r="B13" s="79" t="s">
        <v>10</v>
      </c>
      <c r="C13" s="31" t="s">
        <v>5</v>
      </c>
      <c r="D13" s="32">
        <v>0</v>
      </c>
      <c r="E13" s="43">
        <v>0</v>
      </c>
      <c r="F13" s="34">
        <v>0</v>
      </c>
      <c r="G13" s="1"/>
    </row>
    <row r="14" spans="1:7" ht="11.25">
      <c r="A14" s="79"/>
      <c r="B14" s="79"/>
      <c r="C14" s="31" t="s">
        <v>6</v>
      </c>
      <c r="D14" s="32">
        <v>0</v>
      </c>
      <c r="E14" s="44">
        <v>0</v>
      </c>
      <c r="F14" s="34">
        <v>0</v>
      </c>
      <c r="G14" s="1"/>
    </row>
    <row r="15" spans="1:7" ht="22.5">
      <c r="A15" s="79"/>
      <c r="B15" s="79"/>
      <c r="C15" s="31" t="s">
        <v>64</v>
      </c>
      <c r="D15" s="32">
        <v>4709</v>
      </c>
      <c r="E15" s="43">
        <v>1779213.45</v>
      </c>
      <c r="F15" s="34">
        <f>E15/D15/10</f>
        <v>37.783254406455725</v>
      </c>
      <c r="G15" s="9"/>
    </row>
    <row r="16" spans="1:7" ht="11.25">
      <c r="A16" s="79"/>
      <c r="B16" s="79"/>
      <c r="C16" s="31" t="s">
        <v>65</v>
      </c>
      <c r="D16" s="32">
        <v>0</v>
      </c>
      <c r="E16" s="33">
        <v>0</v>
      </c>
      <c r="F16" s="34">
        <v>0</v>
      </c>
      <c r="G16" s="1"/>
    </row>
    <row r="17" spans="1:7" ht="11.25">
      <c r="A17" s="79"/>
      <c r="B17" s="31" t="s">
        <v>9</v>
      </c>
      <c r="C17" s="35"/>
      <c r="D17" s="32">
        <v>4709</v>
      </c>
      <c r="E17" s="33">
        <f>SUM(E13:E16)</f>
        <v>1779213.45</v>
      </c>
      <c r="F17" s="34">
        <f aca="true" t="shared" si="0" ref="F17:F22">E17/D17/10</f>
        <v>37.783254406455725</v>
      </c>
      <c r="G17" s="5"/>
    </row>
    <row r="18" spans="1:7" ht="11.25">
      <c r="A18" s="80">
        <v>2</v>
      </c>
      <c r="B18" s="80" t="s">
        <v>87</v>
      </c>
      <c r="C18" s="55" t="s">
        <v>5</v>
      </c>
      <c r="D18" s="56">
        <v>1191.6</v>
      </c>
      <c r="E18" s="57">
        <v>1156708.28</v>
      </c>
      <c r="F18" s="58">
        <f t="shared" si="0"/>
        <v>97.07185968445788</v>
      </c>
      <c r="G18" s="5"/>
    </row>
    <row r="19" spans="1:7" ht="11.25">
      <c r="A19" s="80"/>
      <c r="B19" s="80"/>
      <c r="C19" s="55" t="s">
        <v>6</v>
      </c>
      <c r="D19" s="56">
        <v>2701.1</v>
      </c>
      <c r="E19" s="57">
        <v>2198374.63</v>
      </c>
      <c r="F19" s="58">
        <f t="shared" si="0"/>
        <v>81.3881244678094</v>
      </c>
      <c r="G19" s="1"/>
    </row>
    <row r="20" spans="1:7" ht="22.5">
      <c r="A20" s="80"/>
      <c r="B20" s="80"/>
      <c r="C20" s="55" t="s">
        <v>64</v>
      </c>
      <c r="D20" s="56">
        <v>259164.1</v>
      </c>
      <c r="E20" s="57">
        <v>196973657.15</v>
      </c>
      <c r="F20" s="58">
        <f t="shared" si="0"/>
        <v>76.00344999558195</v>
      </c>
      <c r="G20" s="1"/>
    </row>
    <row r="21" spans="1:7" ht="11.25">
      <c r="A21" s="80"/>
      <c r="B21" s="80"/>
      <c r="C21" s="55" t="s">
        <v>65</v>
      </c>
      <c r="D21" s="56">
        <v>48895</v>
      </c>
      <c r="E21" s="59">
        <v>31090590</v>
      </c>
      <c r="F21" s="58">
        <f t="shared" si="0"/>
        <v>63.586440331322216</v>
      </c>
      <c r="G21" s="1"/>
    </row>
    <row r="22" spans="1:8" ht="11.25">
      <c r="A22" s="80"/>
      <c r="B22" s="55" t="s">
        <v>7</v>
      </c>
      <c r="C22" s="60"/>
      <c r="D22" s="56">
        <v>311954.8</v>
      </c>
      <c r="E22" s="59">
        <f>SUM(E18:E21)</f>
        <v>231419330.06</v>
      </c>
      <c r="F22" s="58">
        <f t="shared" si="0"/>
        <v>74.18360931134896</v>
      </c>
      <c r="G22" s="5"/>
      <c r="H22" s="1"/>
    </row>
    <row r="23" spans="1:7" ht="11.25">
      <c r="A23" s="81"/>
      <c r="B23" s="81" t="s">
        <v>11</v>
      </c>
      <c r="C23" s="45" t="s">
        <v>5</v>
      </c>
      <c r="D23" s="46">
        <v>0</v>
      </c>
      <c r="E23" s="44">
        <v>0</v>
      </c>
      <c r="F23" s="47">
        <v>0</v>
      </c>
      <c r="G23" s="5"/>
    </row>
    <row r="24" spans="1:7" ht="11.25">
      <c r="A24" s="81"/>
      <c r="B24" s="81"/>
      <c r="C24" s="45" t="s">
        <v>6</v>
      </c>
      <c r="D24" s="46">
        <v>0</v>
      </c>
      <c r="E24" s="44">
        <v>0</v>
      </c>
      <c r="F24" s="47">
        <v>0</v>
      </c>
      <c r="G24" s="5"/>
    </row>
    <row r="25" spans="1:7" ht="22.5">
      <c r="A25" s="81"/>
      <c r="B25" s="81"/>
      <c r="C25" s="45" t="s">
        <v>64</v>
      </c>
      <c r="D25" s="46">
        <v>6481.1</v>
      </c>
      <c r="E25" s="44">
        <v>270000</v>
      </c>
      <c r="F25" s="47">
        <f>E25/D25/10</f>
        <v>4.165959482186666</v>
      </c>
      <c r="G25" s="1"/>
    </row>
    <row r="26" spans="1:7" ht="11.25">
      <c r="A26" s="81"/>
      <c r="B26" s="81"/>
      <c r="C26" s="45" t="s">
        <v>65</v>
      </c>
      <c r="D26" s="46">
        <v>0</v>
      </c>
      <c r="E26" s="48">
        <v>0</v>
      </c>
      <c r="F26" s="47">
        <v>0</v>
      </c>
      <c r="G26" s="5"/>
    </row>
    <row r="27" spans="1:7" ht="11.25">
      <c r="A27" s="81"/>
      <c r="B27" s="45" t="s">
        <v>9</v>
      </c>
      <c r="C27" s="49"/>
      <c r="D27" s="46">
        <v>6481.1</v>
      </c>
      <c r="E27" s="48">
        <f>SUM(E23:E26)</f>
        <v>270000</v>
      </c>
      <c r="F27" s="47">
        <f>E27/D27/10</f>
        <v>4.165959482186666</v>
      </c>
      <c r="G27" s="15"/>
    </row>
    <row r="28" spans="1:7" ht="11.25">
      <c r="A28" s="81"/>
      <c r="B28" s="81" t="s">
        <v>12</v>
      </c>
      <c r="C28" s="45" t="s">
        <v>5</v>
      </c>
      <c r="D28" s="46">
        <v>0</v>
      </c>
      <c r="E28" s="44">
        <v>0</v>
      </c>
      <c r="F28" s="47">
        <v>0</v>
      </c>
      <c r="G28" s="1"/>
    </row>
    <row r="29" spans="1:7" ht="11.25">
      <c r="A29" s="81"/>
      <c r="B29" s="81"/>
      <c r="C29" s="45" t="s">
        <v>6</v>
      </c>
      <c r="D29" s="46">
        <v>0</v>
      </c>
      <c r="E29" s="44">
        <v>0</v>
      </c>
      <c r="F29" s="47">
        <v>0</v>
      </c>
      <c r="G29" s="1"/>
    </row>
    <row r="30" spans="1:7" ht="22.5">
      <c r="A30" s="81"/>
      <c r="B30" s="81"/>
      <c r="C30" s="45" t="s">
        <v>64</v>
      </c>
      <c r="D30" s="46">
        <v>10600</v>
      </c>
      <c r="E30" s="44">
        <v>7949970</v>
      </c>
      <c r="F30" s="47">
        <f>E30/D30/10</f>
        <v>74.99971698113208</v>
      </c>
      <c r="G30" s="1"/>
    </row>
    <row r="31" spans="1:7" ht="11.25">
      <c r="A31" s="81"/>
      <c r="B31" s="81"/>
      <c r="C31" s="45" t="s">
        <v>65</v>
      </c>
      <c r="D31" s="46">
        <v>350</v>
      </c>
      <c r="E31" s="48">
        <v>727490</v>
      </c>
      <c r="F31" s="47">
        <f>E31/D31/10</f>
        <v>207.8542857142857</v>
      </c>
      <c r="G31" s="5"/>
    </row>
    <row r="32" spans="1:7" ht="11.25">
      <c r="A32" s="81"/>
      <c r="B32" s="45" t="s">
        <v>9</v>
      </c>
      <c r="C32" s="49"/>
      <c r="D32" s="46">
        <v>10950</v>
      </c>
      <c r="E32" s="48">
        <f>SUM(E28:E31)</f>
        <v>8677460</v>
      </c>
      <c r="F32" s="47">
        <f>E32/D32/10</f>
        <v>79.2462100456621</v>
      </c>
      <c r="G32" s="5"/>
    </row>
    <row r="33" spans="1:7" ht="11.25">
      <c r="A33" s="81"/>
      <c r="B33" s="81" t="s">
        <v>13</v>
      </c>
      <c r="C33" s="45" t="s">
        <v>5</v>
      </c>
      <c r="D33" s="46">
        <v>0</v>
      </c>
      <c r="E33" s="44">
        <v>0</v>
      </c>
      <c r="F33" s="47">
        <v>0</v>
      </c>
      <c r="G33" s="1"/>
    </row>
    <row r="34" spans="1:7" ht="11.25">
      <c r="A34" s="81"/>
      <c r="B34" s="81"/>
      <c r="C34" s="45" t="s">
        <v>6</v>
      </c>
      <c r="D34" s="46">
        <v>0</v>
      </c>
      <c r="E34" s="44">
        <v>0</v>
      </c>
      <c r="F34" s="47">
        <v>0</v>
      </c>
      <c r="G34" s="1"/>
    </row>
    <row r="35" spans="1:7" ht="22.5">
      <c r="A35" s="81"/>
      <c r="B35" s="81"/>
      <c r="C35" s="45" t="s">
        <v>64</v>
      </c>
      <c r="D35" s="46">
        <v>24469</v>
      </c>
      <c r="E35" s="44">
        <v>17784499.72</v>
      </c>
      <c r="F35" s="47">
        <f aca="true" t="shared" si="1" ref="F35:F42">E35/D35/10</f>
        <v>72.68175945073358</v>
      </c>
      <c r="G35" s="1"/>
    </row>
    <row r="36" spans="1:7" ht="11.25">
      <c r="A36" s="81"/>
      <c r="B36" s="81"/>
      <c r="C36" s="45" t="s">
        <v>65</v>
      </c>
      <c r="D36" s="46">
        <v>700</v>
      </c>
      <c r="E36" s="48">
        <v>800490</v>
      </c>
      <c r="F36" s="47">
        <f t="shared" si="1"/>
        <v>114.3557142857143</v>
      </c>
      <c r="G36" s="1"/>
    </row>
    <row r="37" spans="1:7" ht="11.25">
      <c r="A37" s="81"/>
      <c r="B37" s="45" t="s">
        <v>9</v>
      </c>
      <c r="C37" s="49"/>
      <c r="D37" s="46">
        <v>25169</v>
      </c>
      <c r="E37" s="48">
        <f>SUM(E33:E36)</f>
        <v>18584989.72</v>
      </c>
      <c r="F37" s="47">
        <f t="shared" si="1"/>
        <v>73.8407951050896</v>
      </c>
      <c r="G37" s="5"/>
    </row>
    <row r="38" spans="1:7" ht="11.25">
      <c r="A38" s="79"/>
      <c r="B38" s="79" t="s">
        <v>93</v>
      </c>
      <c r="C38" s="31" t="s">
        <v>5</v>
      </c>
      <c r="D38" s="32">
        <v>1191.6</v>
      </c>
      <c r="E38" s="43">
        <v>1156710</v>
      </c>
      <c r="F38" s="34">
        <f t="shared" si="1"/>
        <v>97.07200402819738</v>
      </c>
      <c r="G38" s="1"/>
    </row>
    <row r="39" spans="1:7" ht="11.25">
      <c r="A39" s="79"/>
      <c r="B39" s="79"/>
      <c r="C39" s="31" t="s">
        <v>6</v>
      </c>
      <c r="D39" s="32">
        <v>1015.1</v>
      </c>
      <c r="E39" s="44">
        <v>985340</v>
      </c>
      <c r="F39" s="34">
        <f t="shared" si="1"/>
        <v>97.0682691360457</v>
      </c>
      <c r="G39" s="1"/>
    </row>
    <row r="40" spans="1:7" ht="22.5">
      <c r="A40" s="79"/>
      <c r="B40" s="79"/>
      <c r="C40" s="31" t="s">
        <v>64</v>
      </c>
      <c r="D40" s="32">
        <v>77049.2</v>
      </c>
      <c r="E40" s="43">
        <v>59216990</v>
      </c>
      <c r="F40" s="34">
        <f t="shared" si="1"/>
        <v>76.85607378142797</v>
      </c>
      <c r="G40" s="1"/>
    </row>
    <row r="41" spans="1:7" ht="11.25">
      <c r="A41" s="79"/>
      <c r="B41" s="79"/>
      <c r="C41" s="31" t="s">
        <v>65</v>
      </c>
      <c r="D41" s="32">
        <v>18362</v>
      </c>
      <c r="E41" s="33">
        <v>9966110</v>
      </c>
      <c r="F41" s="34">
        <f t="shared" si="1"/>
        <v>54.27573249101405</v>
      </c>
      <c r="G41" s="1"/>
    </row>
    <row r="42" spans="1:7" ht="11.25">
      <c r="A42" s="79"/>
      <c r="B42" s="31" t="s">
        <v>9</v>
      </c>
      <c r="C42" s="35"/>
      <c r="D42" s="32">
        <v>97617.9</v>
      </c>
      <c r="E42" s="33">
        <f>SUM(E38:E41)</f>
        <v>71325150</v>
      </c>
      <c r="F42" s="34">
        <f t="shared" si="1"/>
        <v>73.06564677174985</v>
      </c>
      <c r="G42" s="5"/>
    </row>
    <row r="43" spans="1:7" ht="11.25">
      <c r="A43" s="81"/>
      <c r="B43" s="81" t="s">
        <v>14</v>
      </c>
      <c r="C43" s="45" t="s">
        <v>5</v>
      </c>
      <c r="D43" s="46">
        <v>0</v>
      </c>
      <c r="E43" s="44">
        <v>0</v>
      </c>
      <c r="F43" s="47">
        <v>0</v>
      </c>
      <c r="G43" s="1"/>
    </row>
    <row r="44" spans="1:7" ht="11.25">
      <c r="A44" s="81"/>
      <c r="B44" s="81"/>
      <c r="C44" s="45" t="s">
        <v>6</v>
      </c>
      <c r="D44" s="46">
        <v>0</v>
      </c>
      <c r="E44" s="44">
        <v>0</v>
      </c>
      <c r="F44" s="47">
        <v>0</v>
      </c>
      <c r="G44" s="1"/>
    </row>
    <row r="45" spans="1:7" ht="22.5">
      <c r="A45" s="81"/>
      <c r="B45" s="81"/>
      <c r="C45" s="45" t="s">
        <v>64</v>
      </c>
      <c r="D45" s="46">
        <v>42300</v>
      </c>
      <c r="E45" s="44">
        <v>38021800</v>
      </c>
      <c r="F45" s="47">
        <f>E45/D45/10</f>
        <v>89.88605200945626</v>
      </c>
      <c r="G45" s="1"/>
    </row>
    <row r="46" spans="1:7" ht="11.25">
      <c r="A46" s="81"/>
      <c r="B46" s="81"/>
      <c r="C46" s="45" t="s">
        <v>65</v>
      </c>
      <c r="D46" s="46">
        <v>23483</v>
      </c>
      <c r="E46" s="48">
        <v>14568730</v>
      </c>
      <c r="F46" s="47">
        <f>E46/D46/10</f>
        <v>62.03947536515777</v>
      </c>
      <c r="G46" s="16"/>
    </row>
    <row r="47" spans="1:7" ht="11.25">
      <c r="A47" s="81"/>
      <c r="B47" s="45" t="s">
        <v>9</v>
      </c>
      <c r="C47" s="49"/>
      <c r="D47" s="46">
        <f>SUM(D43:D46)</f>
        <v>65783</v>
      </c>
      <c r="E47" s="48">
        <f>SUM(E43:E46)</f>
        <v>52590530</v>
      </c>
      <c r="F47" s="47">
        <f>E47/D47/10</f>
        <v>79.94547223446787</v>
      </c>
      <c r="G47" s="5"/>
    </row>
    <row r="48" spans="1:7" ht="11.25">
      <c r="A48" s="82"/>
      <c r="B48" s="82" t="s">
        <v>15</v>
      </c>
      <c r="C48" s="61" t="s">
        <v>5</v>
      </c>
      <c r="D48" s="62">
        <v>0</v>
      </c>
      <c r="E48" s="63">
        <v>0</v>
      </c>
      <c r="F48" s="64">
        <v>0</v>
      </c>
      <c r="G48" s="1"/>
    </row>
    <row r="49" spans="1:7" ht="11.25">
      <c r="A49" s="82"/>
      <c r="B49" s="82"/>
      <c r="C49" s="61" t="s">
        <v>6</v>
      </c>
      <c r="D49" s="62">
        <v>1686</v>
      </c>
      <c r="E49" s="63">
        <v>1213030.53</v>
      </c>
      <c r="F49" s="64">
        <f>E49/D49/10</f>
        <v>71.94724377224199</v>
      </c>
      <c r="G49" s="1"/>
    </row>
    <row r="50" spans="1:7" ht="22.5">
      <c r="A50" s="82"/>
      <c r="B50" s="82"/>
      <c r="C50" s="61" t="s">
        <v>64</v>
      </c>
      <c r="D50" s="62">
        <v>0</v>
      </c>
      <c r="E50" s="63">
        <v>0</v>
      </c>
      <c r="F50" s="64">
        <v>0</v>
      </c>
      <c r="G50" s="1"/>
    </row>
    <row r="51" spans="1:7" ht="11.25">
      <c r="A51" s="82"/>
      <c r="B51" s="82"/>
      <c r="C51" s="61" t="s">
        <v>65</v>
      </c>
      <c r="D51" s="62">
        <v>0</v>
      </c>
      <c r="E51" s="65">
        <v>0</v>
      </c>
      <c r="F51" s="64">
        <v>0</v>
      </c>
      <c r="G51" s="1"/>
    </row>
    <row r="52" spans="1:7" ht="11.25">
      <c r="A52" s="82"/>
      <c r="B52" s="61" t="s">
        <v>9</v>
      </c>
      <c r="C52" s="66"/>
      <c r="D52" s="62">
        <v>1686</v>
      </c>
      <c r="E52" s="65">
        <f>SUM(E48:E51)</f>
        <v>1213030.53</v>
      </c>
      <c r="F52" s="64">
        <f>E52/D52/10</f>
        <v>71.94724377224199</v>
      </c>
      <c r="G52" s="5"/>
    </row>
    <row r="53" spans="1:7" ht="11.25">
      <c r="A53" s="81"/>
      <c r="B53" s="81" t="s">
        <v>16</v>
      </c>
      <c r="C53" s="45" t="s">
        <v>5</v>
      </c>
      <c r="D53" s="46">
        <v>0</v>
      </c>
      <c r="E53" s="44">
        <v>0</v>
      </c>
      <c r="F53" s="47">
        <v>0</v>
      </c>
      <c r="G53" s="1"/>
    </row>
    <row r="54" spans="1:7" ht="11.25">
      <c r="A54" s="81"/>
      <c r="B54" s="81"/>
      <c r="C54" s="45" t="s">
        <v>6</v>
      </c>
      <c r="D54" s="46">
        <v>0</v>
      </c>
      <c r="E54" s="44">
        <v>0</v>
      </c>
      <c r="F54" s="47">
        <v>0</v>
      </c>
      <c r="G54" s="1"/>
    </row>
    <row r="55" spans="1:7" ht="22.5">
      <c r="A55" s="81"/>
      <c r="B55" s="81"/>
      <c r="C55" s="45" t="s">
        <v>64</v>
      </c>
      <c r="D55" s="46">
        <v>19367.8</v>
      </c>
      <c r="E55" s="44">
        <v>13207277</v>
      </c>
      <c r="F55" s="47">
        <f>E55/D55/10</f>
        <v>68.19193196955771</v>
      </c>
      <c r="G55" s="1"/>
    </row>
    <row r="56" spans="1:7" ht="11.25">
      <c r="A56" s="81"/>
      <c r="B56" s="81"/>
      <c r="C56" s="45" t="s">
        <v>65</v>
      </c>
      <c r="D56" s="46">
        <v>0</v>
      </c>
      <c r="E56" s="48">
        <v>0</v>
      </c>
      <c r="F56" s="47">
        <v>0</v>
      </c>
      <c r="G56" s="1"/>
    </row>
    <row r="57" spans="1:7" ht="11.25">
      <c r="A57" s="81"/>
      <c r="B57" s="45" t="s">
        <v>9</v>
      </c>
      <c r="C57" s="49"/>
      <c r="D57" s="46">
        <v>19367.8</v>
      </c>
      <c r="E57" s="48">
        <f>SUM(E53:E56)</f>
        <v>13207277</v>
      </c>
      <c r="F57" s="47">
        <f>E57/D57/10</f>
        <v>68.19193196955771</v>
      </c>
      <c r="G57" s="5"/>
    </row>
    <row r="58" spans="1:7" ht="11.25">
      <c r="A58" s="81"/>
      <c r="B58" s="81" t="s">
        <v>17</v>
      </c>
      <c r="C58" s="45" t="s">
        <v>5</v>
      </c>
      <c r="D58" s="46">
        <v>0</v>
      </c>
      <c r="E58" s="44">
        <v>0</v>
      </c>
      <c r="F58" s="47">
        <v>0</v>
      </c>
      <c r="G58" s="1"/>
    </row>
    <row r="59" spans="1:7" ht="11.25">
      <c r="A59" s="81"/>
      <c r="B59" s="81"/>
      <c r="C59" s="45" t="s">
        <v>6</v>
      </c>
      <c r="D59" s="46">
        <v>0</v>
      </c>
      <c r="E59" s="44">
        <v>0</v>
      </c>
      <c r="F59" s="47">
        <v>0</v>
      </c>
      <c r="G59" s="1"/>
    </row>
    <row r="60" spans="1:7" ht="22.5">
      <c r="A60" s="81"/>
      <c r="B60" s="81"/>
      <c r="C60" s="45" t="s">
        <v>64</v>
      </c>
      <c r="D60" s="46">
        <v>78897</v>
      </c>
      <c r="E60" s="44">
        <v>60523119.45</v>
      </c>
      <c r="F60" s="47">
        <f>E60/D60/10</f>
        <v>76.71155994524507</v>
      </c>
      <c r="G60" s="1"/>
    </row>
    <row r="61" spans="1:7" ht="11.25">
      <c r="A61" s="81"/>
      <c r="B61" s="81"/>
      <c r="C61" s="45" t="s">
        <v>65</v>
      </c>
      <c r="D61" s="46">
        <v>6000</v>
      </c>
      <c r="E61" s="48">
        <v>5027770</v>
      </c>
      <c r="F61" s="47">
        <f>E61/D61/10</f>
        <v>83.79616666666666</v>
      </c>
      <c r="G61" s="1"/>
    </row>
    <row r="62" spans="1:7" ht="11.25">
      <c r="A62" s="81"/>
      <c r="B62" s="45" t="s">
        <v>9</v>
      </c>
      <c r="C62" s="49"/>
      <c r="D62" s="46">
        <f>SUM(D58:D61)</f>
        <v>84897</v>
      </c>
      <c r="E62" s="48">
        <f>SUM(E58:E61)</f>
        <v>65550889.45</v>
      </c>
      <c r="F62" s="47">
        <f>E62/D62/10</f>
        <v>77.21225655794669</v>
      </c>
      <c r="G62" s="5"/>
    </row>
    <row r="63" spans="1:7" s="8" customFormat="1" ht="11.25">
      <c r="A63" s="79">
        <v>3</v>
      </c>
      <c r="B63" s="81" t="s">
        <v>68</v>
      </c>
      <c r="C63" s="45" t="s">
        <v>5</v>
      </c>
      <c r="D63" s="46">
        <v>79338.4</v>
      </c>
      <c r="E63" s="67">
        <v>44053.5</v>
      </c>
      <c r="F63" s="47">
        <f>E63/D63*100</f>
        <v>55.526075645589025</v>
      </c>
      <c r="G63" s="7"/>
    </row>
    <row r="64" spans="1:7" s="8" customFormat="1" ht="11.25">
      <c r="A64" s="79"/>
      <c r="B64" s="81"/>
      <c r="C64" s="45" t="s">
        <v>6</v>
      </c>
      <c r="D64" s="46">
        <v>1859202.1</v>
      </c>
      <c r="E64" s="50">
        <v>1292234.7</v>
      </c>
      <c r="F64" s="47">
        <f>E64/D64*100</f>
        <v>69.50479993541315</v>
      </c>
      <c r="G64" s="7"/>
    </row>
    <row r="65" spans="1:7" ht="22.5">
      <c r="A65" s="79"/>
      <c r="B65" s="81"/>
      <c r="C65" s="31" t="s">
        <v>64</v>
      </c>
      <c r="D65" s="32">
        <v>784026.4</v>
      </c>
      <c r="E65" s="67">
        <v>582658.4</v>
      </c>
      <c r="F65" s="47">
        <f>E65/D65*100</f>
        <v>74.31617098607904</v>
      </c>
      <c r="G65" s="1"/>
    </row>
    <row r="66" spans="1:7" ht="11.25">
      <c r="A66" s="79"/>
      <c r="B66" s="81"/>
      <c r="C66" s="31" t="s">
        <v>65</v>
      </c>
      <c r="D66" s="32">
        <v>341077.8</v>
      </c>
      <c r="E66" s="42">
        <v>168895.83</v>
      </c>
      <c r="F66" s="47">
        <f>E66/D66*100</f>
        <v>49.51827119794956</v>
      </c>
      <c r="G66" s="1"/>
    </row>
    <row r="67" spans="1:7" ht="11.25">
      <c r="A67" s="79"/>
      <c r="B67" s="31" t="s">
        <v>7</v>
      </c>
      <c r="C67" s="35"/>
      <c r="D67" s="32">
        <v>3063644.7</v>
      </c>
      <c r="E67" s="42">
        <f>SUM(E63:E66)</f>
        <v>2087842.4300000002</v>
      </c>
      <c r="F67" s="47">
        <f>E67/D67*100</f>
        <v>68.14897399819242</v>
      </c>
      <c r="G67" s="15"/>
    </row>
    <row r="68" spans="1:7" s="8" customFormat="1" ht="11.25">
      <c r="A68" s="83"/>
      <c r="B68" s="81" t="s">
        <v>18</v>
      </c>
      <c r="C68" s="45" t="s">
        <v>5</v>
      </c>
      <c r="D68" s="46">
        <v>1388.3</v>
      </c>
      <c r="E68" s="44">
        <v>1357202.22</v>
      </c>
      <c r="F68" s="47">
        <f>E68/D68/10</f>
        <v>97.76001008427573</v>
      </c>
      <c r="G68" s="20"/>
    </row>
    <row r="69" spans="1:7" s="8" customFormat="1" ht="11.25">
      <c r="A69" s="83"/>
      <c r="B69" s="81"/>
      <c r="C69" s="45" t="s">
        <v>6</v>
      </c>
      <c r="D69" s="46">
        <v>891296.7</v>
      </c>
      <c r="E69" s="44">
        <v>610815701.11</v>
      </c>
      <c r="F69" s="47">
        <f>E69/D69/10</f>
        <v>68.53113010628223</v>
      </c>
      <c r="G69" s="21"/>
    </row>
    <row r="70" spans="1:7" s="8" customFormat="1" ht="22.5">
      <c r="A70" s="83"/>
      <c r="B70" s="81"/>
      <c r="C70" s="45" t="s">
        <v>64</v>
      </c>
      <c r="D70" s="46">
        <v>463529.1</v>
      </c>
      <c r="E70" s="44">
        <v>373235503.08</v>
      </c>
      <c r="F70" s="47">
        <f>E70/D70/10</f>
        <v>80.52040380636296</v>
      </c>
      <c r="G70" s="21"/>
    </row>
    <row r="71" spans="1:7" s="8" customFormat="1" ht="11.25">
      <c r="A71" s="83"/>
      <c r="B71" s="81"/>
      <c r="C71" s="45" t="s">
        <v>65</v>
      </c>
      <c r="D71" s="46">
        <v>181852.7</v>
      </c>
      <c r="E71" s="51">
        <v>114201.1</v>
      </c>
      <c r="F71" s="47">
        <f aca="true" t="shared" si="2" ref="F71:F77">E71/D71*100</f>
        <v>62.79868267009508</v>
      </c>
      <c r="G71" s="21"/>
    </row>
    <row r="72" spans="1:7" s="8" customFormat="1" ht="11.25">
      <c r="A72" s="83"/>
      <c r="B72" s="45" t="s">
        <v>9</v>
      </c>
      <c r="C72" s="49"/>
      <c r="D72" s="46">
        <f>SUM(D63:D71)</f>
        <v>7665356.2</v>
      </c>
      <c r="E72" s="51">
        <f>SUM(E68:E71)</f>
        <v>985522607.5100001</v>
      </c>
      <c r="F72" s="47">
        <f t="shared" si="2"/>
        <v>12856.840331960046</v>
      </c>
      <c r="G72" s="21"/>
    </row>
    <row r="73" spans="1:7" s="8" customFormat="1" ht="11.25">
      <c r="A73" s="81"/>
      <c r="B73" s="81" t="s">
        <v>19</v>
      </c>
      <c r="C73" s="45" t="s">
        <v>5</v>
      </c>
      <c r="D73" s="46">
        <v>77950.1</v>
      </c>
      <c r="E73" s="50">
        <v>42696.3</v>
      </c>
      <c r="F73" s="47">
        <f t="shared" si="2"/>
        <v>54.773887397193846</v>
      </c>
      <c r="G73" s="7"/>
    </row>
    <row r="74" spans="1:7" s="8" customFormat="1" ht="11.25">
      <c r="A74" s="81"/>
      <c r="B74" s="81"/>
      <c r="C74" s="45" t="s">
        <v>6</v>
      </c>
      <c r="D74" s="46">
        <v>967905.4</v>
      </c>
      <c r="E74" s="50">
        <v>681419</v>
      </c>
      <c r="F74" s="47">
        <f t="shared" si="2"/>
        <v>70.40140493068847</v>
      </c>
      <c r="G74" s="7"/>
    </row>
    <row r="75" spans="1:7" s="8" customFormat="1" ht="22.5">
      <c r="A75" s="81"/>
      <c r="B75" s="81"/>
      <c r="C75" s="45" t="s">
        <v>64</v>
      </c>
      <c r="D75" s="46">
        <v>182298.9</v>
      </c>
      <c r="E75" s="50">
        <v>140200.8</v>
      </c>
      <c r="F75" s="47">
        <f t="shared" si="2"/>
        <v>76.90710146907085</v>
      </c>
      <c r="G75" s="7"/>
    </row>
    <row r="76" spans="1:7" s="8" customFormat="1" ht="11.25">
      <c r="A76" s="81"/>
      <c r="B76" s="81"/>
      <c r="C76" s="45" t="s">
        <v>65</v>
      </c>
      <c r="D76" s="46">
        <v>145112</v>
      </c>
      <c r="E76" s="51">
        <v>48328.83</v>
      </c>
      <c r="F76" s="47">
        <f t="shared" si="2"/>
        <v>33.30450272892662</v>
      </c>
      <c r="G76" s="7"/>
    </row>
    <row r="77" spans="1:7" s="8" customFormat="1" ht="11.25">
      <c r="A77" s="81"/>
      <c r="B77" s="45" t="s">
        <v>9</v>
      </c>
      <c r="C77" s="49"/>
      <c r="D77" s="46">
        <f>SUM(D73:D76)</f>
        <v>1373266.4</v>
      </c>
      <c r="E77" s="51">
        <f>SUM(E73:E76)</f>
        <v>912644.93</v>
      </c>
      <c r="F77" s="47">
        <f t="shared" si="2"/>
        <v>66.45796693198058</v>
      </c>
      <c r="G77" s="22"/>
    </row>
    <row r="78" spans="1:7" s="8" customFormat="1" ht="11.25">
      <c r="A78" s="81"/>
      <c r="B78" s="81" t="s">
        <v>20</v>
      </c>
      <c r="C78" s="45" t="s">
        <v>5</v>
      </c>
      <c r="D78" s="46">
        <v>0</v>
      </c>
      <c r="E78" s="44">
        <v>0</v>
      </c>
      <c r="F78" s="47">
        <v>0</v>
      </c>
      <c r="G78" s="7"/>
    </row>
    <row r="79" spans="1:7" s="8" customFormat="1" ht="11.25">
      <c r="A79" s="81"/>
      <c r="B79" s="81"/>
      <c r="C79" s="45" t="s">
        <v>6</v>
      </c>
      <c r="D79" s="46">
        <v>0</v>
      </c>
      <c r="E79" s="44">
        <v>0</v>
      </c>
      <c r="F79" s="47">
        <v>0</v>
      </c>
      <c r="G79" s="7"/>
    </row>
    <row r="80" spans="1:7" s="8" customFormat="1" ht="22.5">
      <c r="A80" s="81"/>
      <c r="B80" s="81"/>
      <c r="C80" s="45" t="s">
        <v>64</v>
      </c>
      <c r="D80" s="46">
        <v>108888.2</v>
      </c>
      <c r="E80" s="44">
        <v>54512504.06</v>
      </c>
      <c r="F80" s="47">
        <f>E80/D80/10</f>
        <v>50.062820452537565</v>
      </c>
      <c r="G80" s="7"/>
    </row>
    <row r="81" spans="1:7" s="23" customFormat="1" ht="11.25">
      <c r="A81" s="81"/>
      <c r="B81" s="81"/>
      <c r="C81" s="68" t="s">
        <v>65</v>
      </c>
      <c r="D81" s="46">
        <v>14113.1</v>
      </c>
      <c r="E81" s="51">
        <v>6365.9</v>
      </c>
      <c r="F81" s="47">
        <f>E81/D81*100</f>
        <v>45.1063196604573</v>
      </c>
      <c r="G81" s="20"/>
    </row>
    <row r="82" spans="1:7" s="8" customFormat="1" ht="11.25">
      <c r="A82" s="81"/>
      <c r="B82" s="45" t="s">
        <v>9</v>
      </c>
      <c r="C82" s="49"/>
      <c r="D82" s="46">
        <f>SUM(D78:D81)</f>
        <v>123001.3</v>
      </c>
      <c r="E82" s="51">
        <v>60878.4</v>
      </c>
      <c r="F82" s="47">
        <f>E82/D82*100</f>
        <v>49.49411103785082</v>
      </c>
      <c r="G82" s="24"/>
    </row>
    <row r="83" spans="1:7" s="8" customFormat="1" ht="11.25">
      <c r="A83" s="81"/>
      <c r="B83" s="81" t="s">
        <v>21</v>
      </c>
      <c r="C83" s="45" t="s">
        <v>5</v>
      </c>
      <c r="D83" s="46">
        <v>0</v>
      </c>
      <c r="E83" s="48">
        <v>0</v>
      </c>
      <c r="F83" s="47">
        <v>0</v>
      </c>
      <c r="G83" s="7"/>
    </row>
    <row r="84" spans="1:7" s="8" customFormat="1" ht="11.25">
      <c r="A84" s="81"/>
      <c r="B84" s="81"/>
      <c r="C84" s="45" t="s">
        <v>6</v>
      </c>
      <c r="D84" s="46">
        <v>0</v>
      </c>
      <c r="E84" s="48">
        <v>0</v>
      </c>
      <c r="F84" s="47">
        <v>0</v>
      </c>
      <c r="G84" s="7"/>
    </row>
    <row r="85" spans="1:7" s="8" customFormat="1" ht="22.5">
      <c r="A85" s="81"/>
      <c r="B85" s="81"/>
      <c r="C85" s="45" t="s">
        <v>64</v>
      </c>
      <c r="D85" s="46">
        <v>0</v>
      </c>
      <c r="E85" s="48">
        <v>0</v>
      </c>
      <c r="F85" s="47">
        <v>0</v>
      </c>
      <c r="G85" s="7"/>
    </row>
    <row r="86" spans="1:7" s="8" customFormat="1" ht="11.25">
      <c r="A86" s="81"/>
      <c r="B86" s="81"/>
      <c r="C86" s="45" t="s">
        <v>65</v>
      </c>
      <c r="D86" s="46">
        <v>0</v>
      </c>
      <c r="E86" s="48">
        <v>0</v>
      </c>
      <c r="F86" s="47">
        <v>0</v>
      </c>
      <c r="G86" s="7"/>
    </row>
    <row r="87" spans="1:7" s="8" customFormat="1" ht="11.25">
      <c r="A87" s="81"/>
      <c r="B87" s="45" t="s">
        <v>9</v>
      </c>
      <c r="C87" s="49"/>
      <c r="D87" s="46">
        <f>SUM(D83:D86)</f>
        <v>0</v>
      </c>
      <c r="E87" s="48">
        <f>SUM(E83:E86)</f>
        <v>0</v>
      </c>
      <c r="F87" s="47">
        <v>0</v>
      </c>
      <c r="G87" s="24"/>
    </row>
    <row r="88" spans="1:7" s="8" customFormat="1" ht="11.25">
      <c r="A88" s="81"/>
      <c r="B88" s="81" t="s">
        <v>16</v>
      </c>
      <c r="C88" s="45" t="s">
        <v>5</v>
      </c>
      <c r="D88" s="46">
        <v>0</v>
      </c>
      <c r="E88" s="44">
        <v>0</v>
      </c>
      <c r="F88" s="47">
        <v>0</v>
      </c>
      <c r="G88" s="7"/>
    </row>
    <row r="89" spans="1:7" s="8" customFormat="1" ht="11.25">
      <c r="A89" s="81"/>
      <c r="B89" s="81"/>
      <c r="C89" s="45" t="s">
        <v>6</v>
      </c>
      <c r="D89" s="46">
        <v>0</v>
      </c>
      <c r="E89" s="44">
        <v>0</v>
      </c>
      <c r="F89" s="47">
        <v>0</v>
      </c>
      <c r="G89" s="7"/>
    </row>
    <row r="90" spans="1:7" s="8" customFormat="1" ht="17.25" customHeight="1">
      <c r="A90" s="81"/>
      <c r="B90" s="81"/>
      <c r="C90" s="45" t="s">
        <v>64</v>
      </c>
      <c r="D90" s="46">
        <v>29310.2</v>
      </c>
      <c r="E90" s="50">
        <v>3633.5</v>
      </c>
      <c r="F90" s="47">
        <f>E90/D90*100</f>
        <v>12.39670831314696</v>
      </c>
      <c r="G90" s="7"/>
    </row>
    <row r="91" spans="1:7" s="8" customFormat="1" ht="11.25">
      <c r="A91" s="81"/>
      <c r="B91" s="81"/>
      <c r="C91" s="45" t="s">
        <v>65</v>
      </c>
      <c r="D91" s="46">
        <v>0</v>
      </c>
      <c r="E91" s="48">
        <v>0</v>
      </c>
      <c r="F91" s="47">
        <v>0</v>
      </c>
      <c r="G91" s="7"/>
    </row>
    <row r="92" spans="1:7" s="8" customFormat="1" ht="11.25">
      <c r="A92" s="81"/>
      <c r="B92" s="45" t="s">
        <v>9</v>
      </c>
      <c r="C92" s="49"/>
      <c r="D92" s="46">
        <f>SUM(D88:D91)</f>
        <v>29310.2</v>
      </c>
      <c r="E92" s="51">
        <f>SUM(E88:E91)</f>
        <v>3633.5</v>
      </c>
      <c r="F92" s="47">
        <f>E92/D92*100</f>
        <v>12.39670831314696</v>
      </c>
      <c r="G92" s="24"/>
    </row>
    <row r="93" spans="1:7" s="8" customFormat="1" ht="11.25">
      <c r="A93" s="81">
        <v>4</v>
      </c>
      <c r="B93" s="81" t="s">
        <v>69</v>
      </c>
      <c r="C93" s="45" t="s">
        <v>5</v>
      </c>
      <c r="D93" s="46">
        <v>0</v>
      </c>
      <c r="E93" s="44">
        <v>0</v>
      </c>
      <c r="F93" s="47">
        <v>0</v>
      </c>
      <c r="G93" s="7"/>
    </row>
    <row r="94" spans="1:7" s="8" customFormat="1" ht="11.25">
      <c r="A94" s="81"/>
      <c r="B94" s="81"/>
      <c r="C94" s="45" t="s">
        <v>6</v>
      </c>
      <c r="D94" s="46">
        <v>56686.8</v>
      </c>
      <c r="E94" s="44">
        <v>34667936.59</v>
      </c>
      <c r="F94" s="47">
        <f>E94/D94/10</f>
        <v>61.156982913129696</v>
      </c>
      <c r="G94" s="7"/>
    </row>
    <row r="95" spans="1:7" s="8" customFormat="1" ht="22.5">
      <c r="A95" s="81"/>
      <c r="B95" s="81"/>
      <c r="C95" s="45" t="s">
        <v>64</v>
      </c>
      <c r="D95" s="46">
        <v>28808.9</v>
      </c>
      <c r="E95" s="44">
        <v>18564765.98</v>
      </c>
      <c r="F95" s="47">
        <f>E95/D95/10</f>
        <v>64.4410789027002</v>
      </c>
      <c r="G95" s="7"/>
    </row>
    <row r="96" spans="1:7" s="8" customFormat="1" ht="11.25">
      <c r="A96" s="81"/>
      <c r="B96" s="81"/>
      <c r="C96" s="45" t="s">
        <v>65</v>
      </c>
      <c r="D96" s="46">
        <v>0</v>
      </c>
      <c r="E96" s="48">
        <v>0</v>
      </c>
      <c r="F96" s="47">
        <v>0</v>
      </c>
      <c r="G96" s="7"/>
    </row>
    <row r="97" spans="1:8" s="8" customFormat="1" ht="11.25">
      <c r="A97" s="81"/>
      <c r="B97" s="45" t="s">
        <v>7</v>
      </c>
      <c r="C97" s="49"/>
      <c r="D97" s="46">
        <f>SUM(D94:D96)</f>
        <v>85495.70000000001</v>
      </c>
      <c r="E97" s="48">
        <f>SUM(E93:E96)</f>
        <v>53232702.57000001</v>
      </c>
      <c r="F97" s="47">
        <f>E97/D97/10</f>
        <v>62.26360222794831</v>
      </c>
      <c r="G97" s="22"/>
      <c r="H97" s="91"/>
    </row>
    <row r="98" spans="1:7" s="8" customFormat="1" ht="11.25">
      <c r="A98" s="81"/>
      <c r="B98" s="81" t="s">
        <v>22</v>
      </c>
      <c r="C98" s="45" t="s">
        <v>5</v>
      </c>
      <c r="D98" s="46">
        <v>0</v>
      </c>
      <c r="E98" s="44">
        <v>0</v>
      </c>
      <c r="F98" s="47">
        <v>0</v>
      </c>
      <c r="G98" s="7"/>
    </row>
    <row r="99" spans="1:7" s="8" customFormat="1" ht="11.25">
      <c r="A99" s="81"/>
      <c r="B99" s="81"/>
      <c r="C99" s="45" t="s">
        <v>6</v>
      </c>
      <c r="D99" s="46">
        <v>50626</v>
      </c>
      <c r="E99" s="44">
        <v>29748945.99</v>
      </c>
      <c r="F99" s="47">
        <f>E99/D99/10</f>
        <v>58.762189369098884</v>
      </c>
      <c r="G99" s="7"/>
    </row>
    <row r="100" spans="1:7" s="8" customFormat="1" ht="22.5">
      <c r="A100" s="81"/>
      <c r="B100" s="81"/>
      <c r="C100" s="45" t="s">
        <v>64</v>
      </c>
      <c r="D100" s="46">
        <v>16916.4</v>
      </c>
      <c r="E100" s="44">
        <v>9243263.1</v>
      </c>
      <c r="F100" s="47">
        <f>E100/D100/10</f>
        <v>54.64084024969851</v>
      </c>
      <c r="G100" s="7"/>
    </row>
    <row r="101" spans="1:7" s="8" customFormat="1" ht="11.25">
      <c r="A101" s="81"/>
      <c r="B101" s="81"/>
      <c r="C101" s="45" t="s">
        <v>65</v>
      </c>
      <c r="D101" s="46">
        <v>0</v>
      </c>
      <c r="E101" s="48">
        <v>0</v>
      </c>
      <c r="F101" s="47">
        <v>0</v>
      </c>
      <c r="G101" s="7"/>
    </row>
    <row r="102" spans="1:7" s="8" customFormat="1" ht="11.25">
      <c r="A102" s="81"/>
      <c r="B102" s="45" t="s">
        <v>9</v>
      </c>
      <c r="C102" s="49"/>
      <c r="D102" s="46">
        <f>SUM(D98:D101)</f>
        <v>67542.4</v>
      </c>
      <c r="E102" s="48">
        <f>SUM(E98:E101)</f>
        <v>38992209.089999996</v>
      </c>
      <c r="F102" s="47">
        <f>E102/D102/10</f>
        <v>57.729972713436304</v>
      </c>
      <c r="G102" s="24"/>
    </row>
    <row r="103" spans="1:7" s="8" customFormat="1" ht="11.25">
      <c r="A103" s="81"/>
      <c r="B103" s="81" t="s">
        <v>23</v>
      </c>
      <c r="C103" s="45" t="s">
        <v>5</v>
      </c>
      <c r="D103" s="46">
        <v>0</v>
      </c>
      <c r="E103" s="44">
        <v>0</v>
      </c>
      <c r="F103" s="47">
        <v>0</v>
      </c>
      <c r="G103" s="7"/>
    </row>
    <row r="104" spans="1:7" s="8" customFormat="1" ht="11.25">
      <c r="A104" s="81"/>
      <c r="B104" s="81"/>
      <c r="C104" s="45" t="s">
        <v>6</v>
      </c>
      <c r="D104" s="46">
        <v>316.8</v>
      </c>
      <c r="E104" s="44">
        <v>231530.6</v>
      </c>
      <c r="F104" s="47">
        <f>E104/D104/10</f>
        <v>73.08415404040404</v>
      </c>
      <c r="G104" s="7"/>
    </row>
    <row r="105" spans="1:7" s="8" customFormat="1" ht="22.5">
      <c r="A105" s="81"/>
      <c r="B105" s="81"/>
      <c r="C105" s="45" t="s">
        <v>64</v>
      </c>
      <c r="D105" s="46">
        <v>931.3</v>
      </c>
      <c r="E105" s="44">
        <v>99227.4</v>
      </c>
      <c r="F105" s="47">
        <f>E105/D105/10</f>
        <v>10.654719209706862</v>
      </c>
      <c r="G105" s="7"/>
    </row>
    <row r="106" spans="1:7" s="8" customFormat="1" ht="11.25">
      <c r="A106" s="81"/>
      <c r="B106" s="81"/>
      <c r="C106" s="45" t="s">
        <v>65</v>
      </c>
      <c r="D106" s="46">
        <v>0</v>
      </c>
      <c r="E106" s="48">
        <v>0</v>
      </c>
      <c r="F106" s="47">
        <v>0</v>
      </c>
      <c r="G106" s="7"/>
    </row>
    <row r="107" spans="1:7" s="8" customFormat="1" ht="11.25">
      <c r="A107" s="81"/>
      <c r="B107" s="45" t="s">
        <v>9</v>
      </c>
      <c r="C107" s="49"/>
      <c r="D107" s="46">
        <f>SUM(D103:D106)</f>
        <v>1248.1</v>
      </c>
      <c r="E107" s="48">
        <f>SUM(E103:E106)</f>
        <v>330758</v>
      </c>
      <c r="F107" s="47">
        <f>E107/D107/10</f>
        <v>26.500921400528807</v>
      </c>
      <c r="G107" s="24"/>
    </row>
    <row r="108" spans="1:7" s="8" customFormat="1" ht="11.25">
      <c r="A108" s="81"/>
      <c r="B108" s="81" t="s">
        <v>24</v>
      </c>
      <c r="C108" s="45" t="s">
        <v>5</v>
      </c>
      <c r="D108" s="46">
        <v>0</v>
      </c>
      <c r="E108" s="44">
        <v>0</v>
      </c>
      <c r="F108" s="47">
        <v>0</v>
      </c>
      <c r="G108" s="7"/>
    </row>
    <row r="109" spans="1:7" s="8" customFormat="1" ht="11.25">
      <c r="A109" s="81"/>
      <c r="B109" s="81"/>
      <c r="C109" s="45" t="s">
        <v>6</v>
      </c>
      <c r="D109" s="46">
        <v>5744</v>
      </c>
      <c r="E109" s="44">
        <v>4687460</v>
      </c>
      <c r="F109" s="47">
        <f>E109/D109/10</f>
        <v>81.60619777158774</v>
      </c>
      <c r="G109" s="7"/>
    </row>
    <row r="110" spans="1:7" s="8" customFormat="1" ht="22.5">
      <c r="A110" s="81"/>
      <c r="B110" s="81"/>
      <c r="C110" s="45" t="s">
        <v>64</v>
      </c>
      <c r="D110" s="46">
        <v>10701.2</v>
      </c>
      <c r="E110" s="44">
        <v>8962274.48</v>
      </c>
      <c r="F110" s="47">
        <f>E110/D110/10</f>
        <v>83.75018203565955</v>
      </c>
      <c r="G110" s="7"/>
    </row>
    <row r="111" spans="1:7" s="8" customFormat="1" ht="11.25">
      <c r="A111" s="81"/>
      <c r="B111" s="81"/>
      <c r="C111" s="45" t="s">
        <v>65</v>
      </c>
      <c r="D111" s="46">
        <v>0</v>
      </c>
      <c r="E111" s="48">
        <v>0</v>
      </c>
      <c r="F111" s="47">
        <v>0</v>
      </c>
      <c r="G111" s="7"/>
    </row>
    <row r="112" spans="1:7" s="8" customFormat="1" ht="11.25">
      <c r="A112" s="81"/>
      <c r="B112" s="45" t="s">
        <v>9</v>
      </c>
      <c r="C112" s="49"/>
      <c r="D112" s="46">
        <f>SUM(D108:D111)</f>
        <v>16445.2</v>
      </c>
      <c r="E112" s="48">
        <f>SUM(E108:E111)</f>
        <v>13649734.48</v>
      </c>
      <c r="F112" s="47">
        <f>E112/D112/10</f>
        <v>83.00132853355386</v>
      </c>
      <c r="G112" s="24"/>
    </row>
    <row r="113" spans="1:7" s="8" customFormat="1" ht="11.25">
      <c r="A113" s="81"/>
      <c r="B113" s="81" t="s">
        <v>25</v>
      </c>
      <c r="C113" s="45" t="s">
        <v>5</v>
      </c>
      <c r="D113" s="46">
        <v>0</v>
      </c>
      <c r="E113" s="48">
        <v>0</v>
      </c>
      <c r="F113" s="47">
        <v>0</v>
      </c>
      <c r="G113" s="7"/>
    </row>
    <row r="114" spans="1:7" s="8" customFormat="1" ht="11.25">
      <c r="A114" s="81"/>
      <c r="B114" s="81"/>
      <c r="C114" s="45" t="s">
        <v>6</v>
      </c>
      <c r="D114" s="46">
        <v>0</v>
      </c>
      <c r="E114" s="48">
        <v>0</v>
      </c>
      <c r="F114" s="47">
        <v>0</v>
      </c>
      <c r="G114" s="7"/>
    </row>
    <row r="115" spans="1:7" s="8" customFormat="1" ht="22.5">
      <c r="A115" s="81"/>
      <c r="B115" s="81"/>
      <c r="C115" s="45" t="s">
        <v>64</v>
      </c>
      <c r="D115" s="46">
        <v>0</v>
      </c>
      <c r="E115" s="48">
        <v>0</v>
      </c>
      <c r="F115" s="47">
        <v>0</v>
      </c>
      <c r="G115" s="7"/>
    </row>
    <row r="116" spans="1:7" s="8" customFormat="1" ht="11.25">
      <c r="A116" s="81"/>
      <c r="B116" s="81"/>
      <c r="C116" s="45" t="s">
        <v>65</v>
      </c>
      <c r="D116" s="46">
        <v>0</v>
      </c>
      <c r="E116" s="48">
        <v>0</v>
      </c>
      <c r="F116" s="47">
        <v>0</v>
      </c>
      <c r="G116" s="7"/>
    </row>
    <row r="117" spans="1:7" s="8" customFormat="1" ht="11.25">
      <c r="A117" s="81"/>
      <c r="B117" s="45" t="s">
        <v>9</v>
      </c>
      <c r="C117" s="49"/>
      <c r="D117" s="46">
        <f>SUM(D113:D116)</f>
        <v>0</v>
      </c>
      <c r="E117" s="48">
        <f>SUM(E113:E116)</f>
        <v>0</v>
      </c>
      <c r="F117" s="47">
        <v>0</v>
      </c>
      <c r="G117" s="24"/>
    </row>
    <row r="118" spans="1:7" s="8" customFormat="1" ht="11.25">
      <c r="A118" s="81"/>
      <c r="B118" s="81" t="s">
        <v>70</v>
      </c>
      <c r="C118" s="45" t="s">
        <v>5</v>
      </c>
      <c r="D118" s="46">
        <v>0</v>
      </c>
      <c r="E118" s="48">
        <v>0</v>
      </c>
      <c r="F118" s="47">
        <v>0</v>
      </c>
      <c r="G118" s="7"/>
    </row>
    <row r="119" spans="1:7" s="8" customFormat="1" ht="11.25">
      <c r="A119" s="81"/>
      <c r="B119" s="81"/>
      <c r="C119" s="45" t="s">
        <v>6</v>
      </c>
      <c r="D119" s="46">
        <v>0</v>
      </c>
      <c r="E119" s="48">
        <v>0</v>
      </c>
      <c r="F119" s="47">
        <v>0</v>
      </c>
      <c r="G119" s="7"/>
    </row>
    <row r="120" spans="1:7" s="8" customFormat="1" ht="22.5">
      <c r="A120" s="81"/>
      <c r="B120" s="81"/>
      <c r="C120" s="45" t="s">
        <v>64</v>
      </c>
      <c r="D120" s="46">
        <v>260</v>
      </c>
      <c r="E120" s="51">
        <v>260</v>
      </c>
      <c r="F120" s="47">
        <f>E120/D120*100</f>
        <v>100</v>
      </c>
      <c r="G120" s="7"/>
    </row>
    <row r="121" spans="1:7" s="8" customFormat="1" ht="11.25">
      <c r="A121" s="81"/>
      <c r="B121" s="81"/>
      <c r="C121" s="45" t="s">
        <v>65</v>
      </c>
      <c r="D121" s="46">
        <v>0</v>
      </c>
      <c r="E121" s="48">
        <v>0</v>
      </c>
      <c r="F121" s="47">
        <v>0</v>
      </c>
      <c r="G121" s="7"/>
    </row>
    <row r="122" spans="1:7" s="8" customFormat="1" ht="11.25">
      <c r="A122" s="81"/>
      <c r="B122" s="45" t="s">
        <v>9</v>
      </c>
      <c r="C122" s="49"/>
      <c r="D122" s="46">
        <f>SUM(D118:D121)</f>
        <v>260</v>
      </c>
      <c r="E122" s="51">
        <f>SUM(E118:E121)</f>
        <v>260</v>
      </c>
      <c r="F122" s="47">
        <f>E122/D122*100</f>
        <v>100</v>
      </c>
      <c r="G122" s="24"/>
    </row>
    <row r="123" spans="1:7" s="18" customFormat="1" ht="11.25">
      <c r="A123" s="82">
        <v>5</v>
      </c>
      <c r="B123" s="82" t="s">
        <v>66</v>
      </c>
      <c r="C123" s="61" t="s">
        <v>5</v>
      </c>
      <c r="D123" s="62">
        <v>0</v>
      </c>
      <c r="E123" s="63">
        <v>0</v>
      </c>
      <c r="F123" s="64">
        <v>0</v>
      </c>
      <c r="G123" s="17"/>
    </row>
    <row r="124" spans="1:7" s="18" customFormat="1" ht="11.25">
      <c r="A124" s="82"/>
      <c r="B124" s="82"/>
      <c r="C124" s="61" t="s">
        <v>6</v>
      </c>
      <c r="D124" s="62">
        <v>0</v>
      </c>
      <c r="E124" s="63">
        <v>0</v>
      </c>
      <c r="F124" s="64">
        <v>0</v>
      </c>
      <c r="G124" s="17"/>
    </row>
    <row r="125" spans="1:7" s="18" customFormat="1" ht="22.5">
      <c r="A125" s="82"/>
      <c r="B125" s="82"/>
      <c r="C125" s="61" t="s">
        <v>64</v>
      </c>
      <c r="D125" s="62">
        <v>104000</v>
      </c>
      <c r="E125" s="69">
        <v>78082.68</v>
      </c>
      <c r="F125" s="64">
        <f>E125/D125*100</f>
        <v>75.07949999999998</v>
      </c>
      <c r="G125" s="17"/>
    </row>
    <row r="126" spans="1:7" s="18" customFormat="1" ht="11.25">
      <c r="A126" s="82"/>
      <c r="B126" s="82"/>
      <c r="C126" s="61" t="s">
        <v>65</v>
      </c>
      <c r="D126" s="62">
        <v>186450</v>
      </c>
      <c r="E126" s="70">
        <v>145885.08</v>
      </c>
      <c r="F126" s="64">
        <f>E126/D126*100</f>
        <v>78.24353982300885</v>
      </c>
      <c r="G126" s="17"/>
    </row>
    <row r="127" spans="1:7" s="18" customFormat="1" ht="11.25">
      <c r="A127" s="82"/>
      <c r="B127" s="61" t="s">
        <v>7</v>
      </c>
      <c r="C127" s="66"/>
      <c r="D127" s="62">
        <f>SUM(D123:D126)</f>
        <v>290450</v>
      </c>
      <c r="E127" s="70">
        <f>SUM(E123:E126)</f>
        <v>223967.75999999998</v>
      </c>
      <c r="F127" s="64">
        <f>E127/D127*100</f>
        <v>77.11060767774143</v>
      </c>
      <c r="G127" s="25"/>
    </row>
    <row r="128" spans="1:7" s="8" customFormat="1" ht="11.25">
      <c r="A128" s="81"/>
      <c r="B128" s="81" t="s">
        <v>26</v>
      </c>
      <c r="C128" s="45" t="s">
        <v>5</v>
      </c>
      <c r="D128" s="46">
        <v>0</v>
      </c>
      <c r="E128" s="44">
        <v>0</v>
      </c>
      <c r="F128" s="47">
        <v>0</v>
      </c>
      <c r="G128" s="7"/>
    </row>
    <row r="129" spans="1:7" s="8" customFormat="1" ht="11.25">
      <c r="A129" s="81"/>
      <c r="B129" s="81"/>
      <c r="C129" s="45" t="s">
        <v>6</v>
      </c>
      <c r="D129" s="46">
        <v>0</v>
      </c>
      <c r="E129" s="44">
        <v>0</v>
      </c>
      <c r="F129" s="47">
        <v>0</v>
      </c>
      <c r="G129" s="7"/>
    </row>
    <row r="130" spans="1:7" s="8" customFormat="1" ht="22.5">
      <c r="A130" s="81"/>
      <c r="B130" s="81"/>
      <c r="C130" s="45" t="s">
        <v>64</v>
      </c>
      <c r="D130" s="46">
        <v>66750</v>
      </c>
      <c r="E130" s="50">
        <v>50145.2</v>
      </c>
      <c r="F130" s="47">
        <f>E130/D130*100</f>
        <v>75.12389513108614</v>
      </c>
      <c r="G130" s="7"/>
    </row>
    <row r="131" spans="1:7" s="8" customFormat="1" ht="11.25">
      <c r="A131" s="81"/>
      <c r="B131" s="81"/>
      <c r="C131" s="45" t="s">
        <v>65</v>
      </c>
      <c r="D131" s="46">
        <v>186000</v>
      </c>
      <c r="E131" s="51">
        <v>145885.08</v>
      </c>
      <c r="F131" s="47">
        <f>E131/D131*100</f>
        <v>78.43283870967741</v>
      </c>
      <c r="G131" s="7"/>
    </row>
    <row r="132" spans="1:7" s="8" customFormat="1" ht="11.25">
      <c r="A132" s="81"/>
      <c r="B132" s="45" t="s">
        <v>9</v>
      </c>
      <c r="C132" s="49"/>
      <c r="D132" s="46">
        <f>SUM(D128:D131)</f>
        <v>252750</v>
      </c>
      <c r="E132" s="51">
        <f>SUM(E128:E131)</f>
        <v>196030.27999999997</v>
      </c>
      <c r="F132" s="47">
        <f>E132/D132*100</f>
        <v>77.5589634025717</v>
      </c>
      <c r="G132" s="24"/>
    </row>
    <row r="133" spans="1:7" ht="11.25">
      <c r="A133" s="79"/>
      <c r="B133" s="79" t="s">
        <v>27</v>
      </c>
      <c r="C133" s="31" t="s">
        <v>5</v>
      </c>
      <c r="D133" s="32">
        <v>0</v>
      </c>
      <c r="E133" s="33">
        <v>0</v>
      </c>
      <c r="F133" s="34">
        <v>0</v>
      </c>
      <c r="G133" s="1"/>
    </row>
    <row r="134" spans="1:7" ht="11.25">
      <c r="A134" s="79"/>
      <c r="B134" s="79"/>
      <c r="C134" s="31" t="s">
        <v>6</v>
      </c>
      <c r="D134" s="32">
        <v>0</v>
      </c>
      <c r="E134" s="33">
        <v>0</v>
      </c>
      <c r="F134" s="34">
        <v>0</v>
      </c>
      <c r="G134" s="1"/>
    </row>
    <row r="135" spans="1:7" ht="22.5">
      <c r="A135" s="79"/>
      <c r="B135" s="79"/>
      <c r="C135" s="31" t="s">
        <v>64</v>
      </c>
      <c r="D135" s="32">
        <v>0</v>
      </c>
      <c r="E135" s="33">
        <v>0</v>
      </c>
      <c r="F135" s="34">
        <v>0</v>
      </c>
      <c r="G135" s="1"/>
    </row>
    <row r="136" spans="1:7" ht="11.25">
      <c r="A136" s="79"/>
      <c r="B136" s="79"/>
      <c r="C136" s="31" t="s">
        <v>65</v>
      </c>
      <c r="D136" s="32">
        <v>0</v>
      </c>
      <c r="E136" s="33">
        <v>0</v>
      </c>
      <c r="F136" s="34">
        <v>0</v>
      </c>
      <c r="G136" s="1"/>
    </row>
    <row r="137" spans="1:7" ht="11.25">
      <c r="A137" s="79"/>
      <c r="B137" s="31" t="s">
        <v>9</v>
      </c>
      <c r="C137" s="35"/>
      <c r="D137" s="32">
        <f>SUM(D133:D136)</f>
        <v>0</v>
      </c>
      <c r="E137" s="33">
        <f>SUM(E133:E136)</f>
        <v>0</v>
      </c>
      <c r="F137" s="34">
        <v>0</v>
      </c>
      <c r="G137" s="5"/>
    </row>
    <row r="138" spans="1:7" s="8" customFormat="1" ht="11.25">
      <c r="A138" s="81"/>
      <c r="B138" s="81" t="s">
        <v>28</v>
      </c>
      <c r="C138" s="45" t="s">
        <v>5</v>
      </c>
      <c r="D138" s="46">
        <v>0</v>
      </c>
      <c r="E138" s="44">
        <v>0</v>
      </c>
      <c r="F138" s="47">
        <v>0</v>
      </c>
      <c r="G138" s="7"/>
    </row>
    <row r="139" spans="1:7" s="8" customFormat="1" ht="11.25">
      <c r="A139" s="81"/>
      <c r="B139" s="81"/>
      <c r="C139" s="45" t="s">
        <v>6</v>
      </c>
      <c r="D139" s="46">
        <v>0</v>
      </c>
      <c r="E139" s="44">
        <v>0</v>
      </c>
      <c r="F139" s="47">
        <v>0</v>
      </c>
      <c r="G139" s="7"/>
    </row>
    <row r="140" spans="1:7" s="8" customFormat="1" ht="22.5">
      <c r="A140" s="81"/>
      <c r="B140" s="81"/>
      <c r="C140" s="45" t="s">
        <v>64</v>
      </c>
      <c r="D140" s="46">
        <v>37250</v>
      </c>
      <c r="E140" s="44">
        <v>27937478.97</v>
      </c>
      <c r="F140" s="47">
        <f>E140/D140/10</f>
        <v>74.99994354362416</v>
      </c>
      <c r="G140" s="7"/>
    </row>
    <row r="141" spans="1:7" s="8" customFormat="1" ht="11.25">
      <c r="A141" s="81"/>
      <c r="B141" s="81"/>
      <c r="C141" s="45" t="s">
        <v>65</v>
      </c>
      <c r="D141" s="46">
        <v>450</v>
      </c>
      <c r="E141" s="48">
        <v>0</v>
      </c>
      <c r="F141" s="47">
        <v>0</v>
      </c>
      <c r="G141" s="7"/>
    </row>
    <row r="142" spans="1:7" s="8" customFormat="1" ht="11.25">
      <c r="A142" s="81"/>
      <c r="B142" s="45" t="s">
        <v>9</v>
      </c>
      <c r="C142" s="49"/>
      <c r="D142" s="46">
        <f>SUM(D138:D141)</f>
        <v>37700</v>
      </c>
      <c r="E142" s="48">
        <f>SUM(E138:E141)</f>
        <v>27937478.97</v>
      </c>
      <c r="F142" s="47">
        <f>E142/D142/10</f>
        <v>74.10471875331565</v>
      </c>
      <c r="G142" s="24"/>
    </row>
    <row r="143" spans="1:7" ht="11.25">
      <c r="A143" s="79">
        <v>6</v>
      </c>
      <c r="B143" s="79" t="s">
        <v>71</v>
      </c>
      <c r="C143" s="31" t="s">
        <v>5</v>
      </c>
      <c r="D143" s="32">
        <v>0</v>
      </c>
      <c r="E143" s="33">
        <v>0</v>
      </c>
      <c r="F143" s="34">
        <v>0</v>
      </c>
      <c r="G143" s="1"/>
    </row>
    <row r="144" spans="1:7" ht="11.25">
      <c r="A144" s="79"/>
      <c r="B144" s="79"/>
      <c r="C144" s="31" t="s">
        <v>6</v>
      </c>
      <c r="D144" s="32">
        <v>2703</v>
      </c>
      <c r="E144" s="33">
        <v>900000</v>
      </c>
      <c r="F144" s="34">
        <f>E144/D144/10</f>
        <v>33.29633740288568</v>
      </c>
      <c r="G144" s="5"/>
    </row>
    <row r="145" spans="1:7" ht="22.5">
      <c r="A145" s="79"/>
      <c r="B145" s="79"/>
      <c r="C145" s="31" t="s">
        <v>64</v>
      </c>
      <c r="D145" s="32">
        <v>0</v>
      </c>
      <c r="E145" s="33">
        <v>0</v>
      </c>
      <c r="F145" s="34">
        <v>0</v>
      </c>
      <c r="G145" s="1"/>
    </row>
    <row r="146" spans="1:7" ht="11.25">
      <c r="A146" s="79"/>
      <c r="B146" s="79"/>
      <c r="C146" s="31" t="s">
        <v>65</v>
      </c>
      <c r="D146" s="32">
        <v>0</v>
      </c>
      <c r="E146" s="33">
        <v>0</v>
      </c>
      <c r="F146" s="34">
        <v>0</v>
      </c>
      <c r="G146" s="1"/>
    </row>
    <row r="147" spans="1:7" ht="11.25">
      <c r="A147" s="79"/>
      <c r="B147" s="31" t="s">
        <v>7</v>
      </c>
      <c r="C147" s="35"/>
      <c r="D147" s="32">
        <f>SUM(D143:D146)</f>
        <v>2703</v>
      </c>
      <c r="E147" s="33">
        <f>SUM(E143:E146)</f>
        <v>900000</v>
      </c>
      <c r="F147" s="34">
        <f>E147/D147/10</f>
        <v>33.29633740288568</v>
      </c>
      <c r="G147" s="5"/>
    </row>
    <row r="148" spans="1:7" ht="11.25">
      <c r="A148" s="79"/>
      <c r="B148" s="79" t="s">
        <v>29</v>
      </c>
      <c r="C148" s="31" t="s">
        <v>5</v>
      </c>
      <c r="D148" s="32">
        <v>0</v>
      </c>
      <c r="E148" s="43">
        <v>0</v>
      </c>
      <c r="F148" s="34">
        <v>0</v>
      </c>
      <c r="G148" s="1"/>
    </row>
    <row r="149" spans="1:7" ht="11.25">
      <c r="A149" s="79"/>
      <c r="B149" s="79"/>
      <c r="C149" s="31" t="s">
        <v>6</v>
      </c>
      <c r="D149" s="32">
        <v>2703</v>
      </c>
      <c r="E149" s="44">
        <v>900000</v>
      </c>
      <c r="F149" s="34">
        <f>E149/D149/10</f>
        <v>33.29633740288568</v>
      </c>
      <c r="G149" s="1"/>
    </row>
    <row r="150" spans="1:7" ht="22.5">
      <c r="A150" s="79"/>
      <c r="B150" s="79"/>
      <c r="C150" s="31" t="s">
        <v>64</v>
      </c>
      <c r="D150" s="32">
        <v>0</v>
      </c>
      <c r="E150" s="43">
        <v>0</v>
      </c>
      <c r="F150" s="34">
        <v>0</v>
      </c>
      <c r="G150" s="1"/>
    </row>
    <row r="151" spans="1:7" ht="11.25">
      <c r="A151" s="79"/>
      <c r="B151" s="79"/>
      <c r="C151" s="31" t="s">
        <v>65</v>
      </c>
      <c r="D151" s="32">
        <v>0</v>
      </c>
      <c r="E151" s="33">
        <v>0</v>
      </c>
      <c r="F151" s="34">
        <v>0</v>
      </c>
      <c r="G151" s="1"/>
    </row>
    <row r="152" spans="1:7" ht="11.25">
      <c r="A152" s="79"/>
      <c r="B152" s="31" t="s">
        <v>9</v>
      </c>
      <c r="C152" s="35"/>
      <c r="D152" s="32">
        <f>SUM(D148:D151)</f>
        <v>2703</v>
      </c>
      <c r="E152" s="33">
        <f>SUM(E148:E151)</f>
        <v>900000</v>
      </c>
      <c r="F152" s="34">
        <f>E152/D152/10</f>
        <v>33.29633740288568</v>
      </c>
      <c r="G152" s="5"/>
    </row>
    <row r="153" spans="1:7" s="8" customFormat="1" ht="11.25">
      <c r="A153" s="81">
        <v>7</v>
      </c>
      <c r="B153" s="81" t="s">
        <v>72</v>
      </c>
      <c r="C153" s="45" t="s">
        <v>5</v>
      </c>
      <c r="D153" s="46">
        <v>0</v>
      </c>
      <c r="E153" s="44">
        <v>0</v>
      </c>
      <c r="F153" s="47">
        <v>0</v>
      </c>
      <c r="G153" s="7"/>
    </row>
    <row r="154" spans="1:7" s="8" customFormat="1" ht="11.25">
      <c r="A154" s="81"/>
      <c r="B154" s="81"/>
      <c r="C154" s="45" t="s">
        <v>6</v>
      </c>
      <c r="D154" s="46">
        <v>0</v>
      </c>
      <c r="E154" s="44">
        <v>0</v>
      </c>
      <c r="F154" s="47">
        <v>0</v>
      </c>
      <c r="G154" s="7"/>
    </row>
    <row r="155" spans="1:7" s="8" customFormat="1" ht="22.5">
      <c r="A155" s="81"/>
      <c r="B155" s="81"/>
      <c r="C155" s="45" t="s">
        <v>64</v>
      </c>
      <c r="D155" s="46">
        <v>25190</v>
      </c>
      <c r="E155" s="44">
        <v>25158534.72</v>
      </c>
      <c r="F155" s="47">
        <f>E155/D155/10</f>
        <v>99.87508820960699</v>
      </c>
      <c r="G155" s="7"/>
    </row>
    <row r="156" spans="1:7" s="8" customFormat="1" ht="11.25">
      <c r="A156" s="81"/>
      <c r="B156" s="81"/>
      <c r="C156" s="45" t="s">
        <v>65</v>
      </c>
      <c r="D156" s="46">
        <v>0</v>
      </c>
      <c r="E156" s="48">
        <v>0</v>
      </c>
      <c r="F156" s="47">
        <v>0</v>
      </c>
      <c r="G156" s="7"/>
    </row>
    <row r="157" spans="1:7" s="8" customFormat="1" ht="11.25">
      <c r="A157" s="81"/>
      <c r="B157" s="45" t="s">
        <v>7</v>
      </c>
      <c r="C157" s="49"/>
      <c r="D157" s="46">
        <v>25190</v>
      </c>
      <c r="E157" s="48">
        <f>SUM(E153:E156)</f>
        <v>25158534.72</v>
      </c>
      <c r="F157" s="47">
        <f>E157/D157/10</f>
        <v>99.87508820960699</v>
      </c>
      <c r="G157" s="24"/>
    </row>
    <row r="158" spans="1:7" s="8" customFormat="1" ht="11.25">
      <c r="A158" s="81"/>
      <c r="B158" s="81" t="s">
        <v>30</v>
      </c>
      <c r="C158" s="45" t="s">
        <v>5</v>
      </c>
      <c r="D158" s="46">
        <v>0</v>
      </c>
      <c r="E158" s="44">
        <v>0</v>
      </c>
      <c r="F158" s="47">
        <v>0</v>
      </c>
      <c r="G158" s="7"/>
    </row>
    <row r="159" spans="1:7" s="8" customFormat="1" ht="11.25">
      <c r="A159" s="81"/>
      <c r="B159" s="81"/>
      <c r="C159" s="45" t="s">
        <v>6</v>
      </c>
      <c r="D159" s="46">
        <v>0</v>
      </c>
      <c r="E159" s="44">
        <v>0</v>
      </c>
      <c r="F159" s="47">
        <v>0</v>
      </c>
      <c r="G159" s="7"/>
    </row>
    <row r="160" spans="1:7" s="8" customFormat="1" ht="22.5">
      <c r="A160" s="81"/>
      <c r="B160" s="81"/>
      <c r="C160" s="45" t="s">
        <v>64</v>
      </c>
      <c r="D160" s="46">
        <v>25100</v>
      </c>
      <c r="E160" s="44">
        <v>25068534.72</v>
      </c>
      <c r="F160" s="47">
        <f>E160/D160/10</f>
        <v>99.8746403187251</v>
      </c>
      <c r="G160" s="7"/>
    </row>
    <row r="161" spans="1:7" s="8" customFormat="1" ht="11.25">
      <c r="A161" s="81"/>
      <c r="B161" s="81"/>
      <c r="C161" s="45" t="s">
        <v>65</v>
      </c>
      <c r="D161" s="46">
        <v>0</v>
      </c>
      <c r="E161" s="48">
        <v>0</v>
      </c>
      <c r="F161" s="47">
        <v>0</v>
      </c>
      <c r="G161" s="7"/>
    </row>
    <row r="162" spans="1:7" s="8" customFormat="1" ht="11.25">
      <c r="A162" s="81"/>
      <c r="B162" s="45" t="s">
        <v>9</v>
      </c>
      <c r="C162" s="49"/>
      <c r="D162" s="46">
        <v>25100</v>
      </c>
      <c r="E162" s="48">
        <f>SUM(E158:E161)</f>
        <v>25068534.72</v>
      </c>
      <c r="F162" s="47">
        <f>E162/D162/10</f>
        <v>99.8746403187251</v>
      </c>
      <c r="G162" s="24"/>
    </row>
    <row r="163" spans="1:7" ht="11.25">
      <c r="A163" s="79"/>
      <c r="B163" s="79" t="s">
        <v>31</v>
      </c>
      <c r="C163" s="31" t="s">
        <v>5</v>
      </c>
      <c r="D163" s="32">
        <v>0</v>
      </c>
      <c r="E163" s="43">
        <v>0</v>
      </c>
      <c r="F163" s="34">
        <v>0</v>
      </c>
      <c r="G163" s="1"/>
    </row>
    <row r="164" spans="1:7" ht="11.25">
      <c r="A164" s="79"/>
      <c r="B164" s="79"/>
      <c r="C164" s="31" t="s">
        <v>6</v>
      </c>
      <c r="D164" s="32">
        <v>0</v>
      </c>
      <c r="E164" s="44">
        <v>0</v>
      </c>
      <c r="F164" s="34">
        <v>0</v>
      </c>
      <c r="G164" s="1"/>
    </row>
    <row r="165" spans="1:7" ht="22.5">
      <c r="A165" s="79"/>
      <c r="B165" s="79"/>
      <c r="C165" s="31" t="s">
        <v>64</v>
      </c>
      <c r="D165" s="32">
        <v>90</v>
      </c>
      <c r="E165" s="43">
        <v>90000</v>
      </c>
      <c r="F165" s="34">
        <f>E165/D165/10</f>
        <v>100</v>
      </c>
      <c r="G165" s="1"/>
    </row>
    <row r="166" spans="1:7" ht="11.25">
      <c r="A166" s="79"/>
      <c r="B166" s="79"/>
      <c r="C166" s="31" t="s">
        <v>65</v>
      </c>
      <c r="D166" s="32">
        <v>0</v>
      </c>
      <c r="E166" s="33">
        <v>0</v>
      </c>
      <c r="F166" s="34">
        <v>0</v>
      </c>
      <c r="G166" s="1"/>
    </row>
    <row r="167" spans="1:7" ht="11.25">
      <c r="A167" s="79"/>
      <c r="B167" s="31" t="s">
        <v>9</v>
      </c>
      <c r="C167" s="35"/>
      <c r="D167" s="32">
        <v>90</v>
      </c>
      <c r="E167" s="33">
        <f>SUM(E163:E166)</f>
        <v>90000</v>
      </c>
      <c r="F167" s="34">
        <f>E167/D167/10</f>
        <v>100</v>
      </c>
      <c r="G167" s="5"/>
    </row>
    <row r="168" spans="1:7" s="18" customFormat="1" ht="11.25">
      <c r="A168" s="81">
        <v>8</v>
      </c>
      <c r="B168" s="81" t="s">
        <v>73</v>
      </c>
      <c r="C168" s="45" t="s">
        <v>5</v>
      </c>
      <c r="D168" s="46">
        <v>0</v>
      </c>
      <c r="E168" s="44">
        <v>0</v>
      </c>
      <c r="F168" s="47">
        <v>0</v>
      </c>
      <c r="G168" s="17"/>
    </row>
    <row r="169" spans="1:7" s="18" customFormat="1" ht="11.25">
      <c r="A169" s="81"/>
      <c r="B169" s="81"/>
      <c r="C169" s="45" t="s">
        <v>6</v>
      </c>
      <c r="D169" s="46">
        <v>21424.8</v>
      </c>
      <c r="E169" s="44">
        <v>281285.85</v>
      </c>
      <c r="F169" s="47">
        <f>E169/D169/10</f>
        <v>1.3128983701131398</v>
      </c>
      <c r="G169" s="17"/>
    </row>
    <row r="170" spans="1:7" s="18" customFormat="1" ht="22.5">
      <c r="A170" s="81"/>
      <c r="B170" s="81"/>
      <c r="C170" s="45" t="s">
        <v>64</v>
      </c>
      <c r="D170" s="46">
        <v>42696.5</v>
      </c>
      <c r="E170" s="44">
        <v>24299935.79</v>
      </c>
      <c r="F170" s="47">
        <f>E170/D170/10</f>
        <v>56.91317974541239</v>
      </c>
      <c r="G170" s="17"/>
    </row>
    <row r="171" spans="1:7" s="18" customFormat="1" ht="11.25">
      <c r="A171" s="81"/>
      <c r="B171" s="81"/>
      <c r="C171" s="45" t="s">
        <v>65</v>
      </c>
      <c r="D171" s="46">
        <v>40000</v>
      </c>
      <c r="E171" s="48">
        <v>0</v>
      </c>
      <c r="F171" s="47">
        <f>E171/D171/10</f>
        <v>0</v>
      </c>
      <c r="G171" s="17"/>
    </row>
    <row r="172" spans="1:7" s="18" customFormat="1" ht="11.25">
      <c r="A172" s="81"/>
      <c r="B172" s="45" t="s">
        <v>7</v>
      </c>
      <c r="C172" s="49"/>
      <c r="D172" s="46">
        <f>SUM(D168:D171)</f>
        <v>104121.3</v>
      </c>
      <c r="E172" s="48">
        <f>SUM(E168:E171)</f>
        <v>24581221.64</v>
      </c>
      <c r="F172" s="47">
        <f>E172/D172/10</f>
        <v>23.60825464146145</v>
      </c>
      <c r="G172" s="19"/>
    </row>
    <row r="173" spans="1:7" s="8" customFormat="1" ht="11.25">
      <c r="A173" s="81"/>
      <c r="B173" s="81" t="s">
        <v>32</v>
      </c>
      <c r="C173" s="45" t="s">
        <v>5</v>
      </c>
      <c r="D173" s="46">
        <v>0</v>
      </c>
      <c r="E173" s="44">
        <v>0</v>
      </c>
      <c r="F173" s="47">
        <v>0</v>
      </c>
      <c r="G173" s="7"/>
    </row>
    <row r="174" spans="1:7" s="8" customFormat="1" ht="11.25">
      <c r="A174" s="81"/>
      <c r="B174" s="81"/>
      <c r="C174" s="45" t="s">
        <v>6</v>
      </c>
      <c r="D174" s="46">
        <v>21424.8</v>
      </c>
      <c r="E174" s="44">
        <v>281285.85</v>
      </c>
      <c r="F174" s="47">
        <f>E174/D174/10</f>
        <v>1.3128983701131398</v>
      </c>
      <c r="G174" s="7"/>
    </row>
    <row r="175" spans="1:7" s="8" customFormat="1" ht="22.5">
      <c r="A175" s="81"/>
      <c r="B175" s="81"/>
      <c r="C175" s="45" t="s">
        <v>64</v>
      </c>
      <c r="D175" s="46">
        <v>21199.7</v>
      </c>
      <c r="E175" s="44">
        <v>7608574.86</v>
      </c>
      <c r="F175" s="47">
        <f>E175/D175/10</f>
        <v>35.890011934131145</v>
      </c>
      <c r="G175" s="7"/>
    </row>
    <row r="176" spans="1:7" s="8" customFormat="1" ht="11.25">
      <c r="A176" s="81"/>
      <c r="B176" s="81"/>
      <c r="C176" s="45" t="s">
        <v>65</v>
      </c>
      <c r="D176" s="46">
        <v>0</v>
      </c>
      <c r="E176" s="48">
        <v>0</v>
      </c>
      <c r="F176" s="47">
        <v>0</v>
      </c>
      <c r="G176" s="7"/>
    </row>
    <row r="177" spans="1:7" s="8" customFormat="1" ht="11.25">
      <c r="A177" s="81"/>
      <c r="B177" s="45" t="s">
        <v>9</v>
      </c>
      <c r="C177" s="49"/>
      <c r="D177" s="46">
        <f>SUM(D173:D176)</f>
        <v>42624.5</v>
      </c>
      <c r="E177" s="48">
        <f>SUM(E173:E176)</f>
        <v>7889860.71</v>
      </c>
      <c r="F177" s="47">
        <f>E177/D177/10</f>
        <v>18.510154277469532</v>
      </c>
      <c r="G177" s="24"/>
    </row>
    <row r="178" spans="1:7" ht="11.25">
      <c r="A178" s="81"/>
      <c r="B178" s="81" t="s">
        <v>33</v>
      </c>
      <c r="C178" s="45" t="s">
        <v>5</v>
      </c>
      <c r="D178" s="46">
        <v>0</v>
      </c>
      <c r="E178" s="44">
        <v>0</v>
      </c>
      <c r="F178" s="47">
        <v>0</v>
      </c>
      <c r="G178" s="1"/>
    </row>
    <row r="179" spans="1:7" ht="11.25">
      <c r="A179" s="81"/>
      <c r="B179" s="81"/>
      <c r="C179" s="45" t="s">
        <v>6</v>
      </c>
      <c r="D179" s="46">
        <v>0</v>
      </c>
      <c r="E179" s="44">
        <v>0</v>
      </c>
      <c r="F179" s="47">
        <v>0</v>
      </c>
      <c r="G179" s="1"/>
    </row>
    <row r="180" spans="1:7" ht="22.5">
      <c r="A180" s="81"/>
      <c r="B180" s="81"/>
      <c r="C180" s="45" t="s">
        <v>64</v>
      </c>
      <c r="D180" s="46">
        <v>20459.8</v>
      </c>
      <c r="E180" s="44">
        <v>16158530.93</v>
      </c>
      <c r="F180" s="47">
        <f>E180/D180/10</f>
        <v>78.97697401734132</v>
      </c>
      <c r="G180" s="1"/>
    </row>
    <row r="181" spans="1:7" ht="11.25">
      <c r="A181" s="81"/>
      <c r="B181" s="81"/>
      <c r="C181" s="45" t="s">
        <v>65</v>
      </c>
      <c r="D181" s="46">
        <v>40000</v>
      </c>
      <c r="E181" s="48">
        <v>0</v>
      </c>
      <c r="F181" s="47">
        <f>E181/D181/10</f>
        <v>0</v>
      </c>
      <c r="G181" s="1"/>
    </row>
    <row r="182" spans="1:7" ht="11.25">
      <c r="A182" s="81"/>
      <c r="B182" s="45" t="s">
        <v>9</v>
      </c>
      <c r="C182" s="49"/>
      <c r="D182" s="46">
        <f>SUM(D178:D181)</f>
        <v>60459.8</v>
      </c>
      <c r="E182" s="48">
        <f>SUM(E178:E181)</f>
        <v>16158530.93</v>
      </c>
      <c r="F182" s="47">
        <f>E182/D182/10</f>
        <v>26.72607406905084</v>
      </c>
      <c r="G182" s="5"/>
    </row>
    <row r="183" spans="1:7" ht="11.25">
      <c r="A183" s="81"/>
      <c r="B183" s="81" t="s">
        <v>34</v>
      </c>
      <c r="C183" s="45" t="s">
        <v>5</v>
      </c>
      <c r="D183" s="46">
        <v>0</v>
      </c>
      <c r="E183" s="44">
        <v>0</v>
      </c>
      <c r="F183" s="47">
        <v>0</v>
      </c>
      <c r="G183" s="1"/>
    </row>
    <row r="184" spans="1:7" ht="11.25">
      <c r="A184" s="81"/>
      <c r="B184" s="81"/>
      <c r="C184" s="45" t="s">
        <v>6</v>
      </c>
      <c r="D184" s="46">
        <v>0</v>
      </c>
      <c r="E184" s="44">
        <v>0</v>
      </c>
      <c r="F184" s="47">
        <v>0</v>
      </c>
      <c r="G184" s="1"/>
    </row>
    <row r="185" spans="1:7" ht="22.5">
      <c r="A185" s="81"/>
      <c r="B185" s="81"/>
      <c r="C185" s="45" t="s">
        <v>64</v>
      </c>
      <c r="D185" s="46">
        <v>837</v>
      </c>
      <c r="E185" s="44">
        <v>435626</v>
      </c>
      <c r="F185" s="47">
        <f>E185/D185/10</f>
        <v>52.04611708482677</v>
      </c>
      <c r="G185" s="1"/>
    </row>
    <row r="186" spans="1:7" ht="11.25">
      <c r="A186" s="81"/>
      <c r="B186" s="81"/>
      <c r="C186" s="45" t="s">
        <v>65</v>
      </c>
      <c r="D186" s="46">
        <v>0</v>
      </c>
      <c r="E186" s="48">
        <v>0</v>
      </c>
      <c r="F186" s="47">
        <v>0</v>
      </c>
      <c r="G186" s="1"/>
    </row>
    <row r="187" spans="1:7" ht="11.25">
      <c r="A187" s="81"/>
      <c r="B187" s="45" t="s">
        <v>9</v>
      </c>
      <c r="C187" s="49"/>
      <c r="D187" s="46">
        <v>837</v>
      </c>
      <c r="E187" s="48">
        <f>SUM(E183:E186)</f>
        <v>435626</v>
      </c>
      <c r="F187" s="47">
        <f>E187/D187/10</f>
        <v>52.04611708482677</v>
      </c>
      <c r="G187" s="5"/>
    </row>
    <row r="188" spans="1:7" ht="11.25">
      <c r="A188" s="81"/>
      <c r="B188" s="81" t="s">
        <v>35</v>
      </c>
      <c r="C188" s="45" t="s">
        <v>5</v>
      </c>
      <c r="D188" s="46">
        <v>0</v>
      </c>
      <c r="E188" s="44">
        <v>0</v>
      </c>
      <c r="F188" s="47">
        <v>0</v>
      </c>
      <c r="G188" s="1"/>
    </row>
    <row r="189" spans="1:7" ht="11.25">
      <c r="A189" s="81"/>
      <c r="B189" s="81"/>
      <c r="C189" s="45" t="s">
        <v>6</v>
      </c>
      <c r="D189" s="46">
        <v>0</v>
      </c>
      <c r="E189" s="44">
        <v>0</v>
      </c>
      <c r="F189" s="47">
        <v>0</v>
      </c>
      <c r="G189" s="1"/>
    </row>
    <row r="190" spans="1:7" ht="22.5">
      <c r="A190" s="81"/>
      <c r="B190" s="81"/>
      <c r="C190" s="45" t="s">
        <v>64</v>
      </c>
      <c r="D190" s="46">
        <v>100</v>
      </c>
      <c r="E190" s="44">
        <v>97200</v>
      </c>
      <c r="F190" s="47">
        <f>E190/D190/10</f>
        <v>97.2</v>
      </c>
      <c r="G190" s="1"/>
    </row>
    <row r="191" spans="1:7" ht="11.25">
      <c r="A191" s="81"/>
      <c r="B191" s="81"/>
      <c r="C191" s="45" t="s">
        <v>65</v>
      </c>
      <c r="D191" s="46">
        <v>0</v>
      </c>
      <c r="E191" s="48">
        <v>0</v>
      </c>
      <c r="F191" s="47">
        <v>0</v>
      </c>
      <c r="G191" s="1"/>
    </row>
    <row r="192" spans="1:7" ht="11.25">
      <c r="A192" s="81"/>
      <c r="B192" s="45" t="s">
        <v>9</v>
      </c>
      <c r="C192" s="49"/>
      <c r="D192" s="46">
        <v>100</v>
      </c>
      <c r="E192" s="48">
        <f>SUM(E188:E191)</f>
        <v>97200</v>
      </c>
      <c r="F192" s="47">
        <f>E192/D192/10</f>
        <v>97.2</v>
      </c>
      <c r="G192" s="5"/>
    </row>
    <row r="193" spans="1:7" ht="11.25">
      <c r="A193" s="79"/>
      <c r="B193" s="79" t="s">
        <v>36</v>
      </c>
      <c r="C193" s="31" t="s">
        <v>5</v>
      </c>
      <c r="D193" s="32">
        <v>0</v>
      </c>
      <c r="E193" s="33">
        <v>0</v>
      </c>
      <c r="F193" s="34">
        <v>0</v>
      </c>
      <c r="G193" s="1"/>
    </row>
    <row r="194" spans="1:7" ht="11.25">
      <c r="A194" s="79"/>
      <c r="B194" s="79"/>
      <c r="C194" s="31" t="s">
        <v>6</v>
      </c>
      <c r="D194" s="32">
        <v>0</v>
      </c>
      <c r="E194" s="33">
        <v>0</v>
      </c>
      <c r="F194" s="34">
        <v>0</v>
      </c>
      <c r="G194" s="1"/>
    </row>
    <row r="195" spans="1:7" ht="22.5">
      <c r="A195" s="79"/>
      <c r="B195" s="79"/>
      <c r="C195" s="31" t="s">
        <v>64</v>
      </c>
      <c r="D195" s="32">
        <v>100</v>
      </c>
      <c r="E195" s="33">
        <v>0</v>
      </c>
      <c r="F195" s="34">
        <f>E195/D195*100</f>
        <v>0</v>
      </c>
      <c r="G195" s="1"/>
    </row>
    <row r="196" spans="1:7" ht="11.25">
      <c r="A196" s="79"/>
      <c r="B196" s="79"/>
      <c r="C196" s="31" t="s">
        <v>65</v>
      </c>
      <c r="D196" s="32">
        <v>0</v>
      </c>
      <c r="E196" s="33">
        <v>0</v>
      </c>
      <c r="F196" s="34">
        <v>0</v>
      </c>
      <c r="G196" s="1"/>
    </row>
    <row r="197" spans="1:7" ht="11.25">
      <c r="A197" s="79"/>
      <c r="B197" s="31" t="s">
        <v>9</v>
      </c>
      <c r="C197" s="35"/>
      <c r="D197" s="32">
        <v>100</v>
      </c>
      <c r="E197" s="33">
        <f>SUM(E193:E196)</f>
        <v>0</v>
      </c>
      <c r="F197" s="34">
        <f>E197/D197*100</f>
        <v>0</v>
      </c>
      <c r="G197" s="5"/>
    </row>
    <row r="198" spans="1:7" ht="11.25">
      <c r="A198" s="79">
        <v>9</v>
      </c>
      <c r="B198" s="79" t="s">
        <v>74</v>
      </c>
      <c r="C198" s="31" t="s">
        <v>5</v>
      </c>
      <c r="D198" s="32">
        <v>527.2</v>
      </c>
      <c r="E198" s="43">
        <v>527121.47</v>
      </c>
      <c r="F198" s="34">
        <f aca="true" t="shared" si="3" ref="F198:F217">E198/D198*100</f>
        <v>99985.10432473444</v>
      </c>
      <c r="G198" s="1"/>
    </row>
    <row r="199" spans="1:7" ht="11.25">
      <c r="A199" s="79"/>
      <c r="B199" s="79"/>
      <c r="C199" s="31" t="s">
        <v>6</v>
      </c>
      <c r="D199" s="32">
        <v>18551.1</v>
      </c>
      <c r="E199" s="44">
        <v>2601087.06</v>
      </c>
      <c r="F199" s="34">
        <f t="shared" si="3"/>
        <v>14021.201222569012</v>
      </c>
      <c r="G199" s="1"/>
    </row>
    <row r="200" spans="1:7" ht="22.5">
      <c r="A200" s="79"/>
      <c r="B200" s="79"/>
      <c r="C200" s="31" t="s">
        <v>64</v>
      </c>
      <c r="D200" s="32">
        <v>6891.8</v>
      </c>
      <c r="E200" s="43">
        <v>2601087.07</v>
      </c>
      <c r="F200" s="34">
        <f t="shared" si="3"/>
        <v>37741.766592182015</v>
      </c>
      <c r="G200" s="1"/>
    </row>
    <row r="201" spans="1:7" ht="11.25">
      <c r="A201" s="79"/>
      <c r="B201" s="79"/>
      <c r="C201" s="31" t="s">
        <v>65</v>
      </c>
      <c r="D201" s="32">
        <v>10640.12</v>
      </c>
      <c r="E201" s="42">
        <v>24406.153</v>
      </c>
      <c r="F201" s="34">
        <f t="shared" si="3"/>
        <v>229.37855024191452</v>
      </c>
      <c r="G201" s="1"/>
    </row>
    <row r="202" spans="1:7" ht="11.25">
      <c r="A202" s="79"/>
      <c r="B202" s="31" t="s">
        <v>7</v>
      </c>
      <c r="C202" s="35"/>
      <c r="D202" s="32">
        <v>24924.220000000005</v>
      </c>
      <c r="E202" s="33">
        <f>SUM(E198:E201)</f>
        <v>5753701.753</v>
      </c>
      <c r="F202" s="34">
        <f t="shared" si="3"/>
        <v>23084.781601991952</v>
      </c>
      <c r="G202" s="5"/>
    </row>
    <row r="203" spans="1:7" ht="11.25">
      <c r="A203" s="79"/>
      <c r="B203" s="79" t="s">
        <v>37</v>
      </c>
      <c r="C203" s="31" t="s">
        <v>5</v>
      </c>
      <c r="D203" s="32">
        <v>0</v>
      </c>
      <c r="E203" s="33">
        <v>0</v>
      </c>
      <c r="F203" s="34">
        <v>0</v>
      </c>
      <c r="G203" s="1"/>
    </row>
    <row r="204" spans="1:7" ht="11.25">
      <c r="A204" s="79"/>
      <c r="B204" s="79"/>
      <c r="C204" s="31" t="s">
        <v>6</v>
      </c>
      <c r="D204" s="32">
        <v>239</v>
      </c>
      <c r="E204" s="33">
        <v>0</v>
      </c>
      <c r="F204" s="34">
        <f t="shared" si="3"/>
        <v>0</v>
      </c>
      <c r="G204" s="1"/>
    </row>
    <row r="205" spans="1:7" ht="22.5">
      <c r="A205" s="79"/>
      <c r="B205" s="79"/>
      <c r="C205" s="31" t="s">
        <v>64</v>
      </c>
      <c r="D205" s="32">
        <v>0</v>
      </c>
      <c r="E205" s="33">
        <v>0</v>
      </c>
      <c r="F205" s="34">
        <v>0</v>
      </c>
      <c r="G205" s="1"/>
    </row>
    <row r="206" spans="1:7" ht="11.25">
      <c r="A206" s="79"/>
      <c r="B206" s="79"/>
      <c r="C206" s="31" t="s">
        <v>65</v>
      </c>
      <c r="D206" s="32">
        <v>0</v>
      </c>
      <c r="E206" s="33">
        <v>0</v>
      </c>
      <c r="F206" s="34">
        <v>0</v>
      </c>
      <c r="G206" s="1"/>
    </row>
    <row r="207" spans="1:7" ht="11.25">
      <c r="A207" s="79"/>
      <c r="B207" s="31" t="s">
        <v>9</v>
      </c>
      <c r="C207" s="35"/>
      <c r="D207" s="32">
        <v>239</v>
      </c>
      <c r="E207" s="33">
        <f>SUM(E203:E206)</f>
        <v>0</v>
      </c>
      <c r="F207" s="34">
        <f t="shared" si="3"/>
        <v>0</v>
      </c>
      <c r="G207" s="5"/>
    </row>
    <row r="208" spans="1:7" s="18" customFormat="1" ht="11.25">
      <c r="A208" s="81"/>
      <c r="B208" s="81" t="s">
        <v>92</v>
      </c>
      <c r="C208" s="45" t="s">
        <v>5</v>
      </c>
      <c r="D208" s="46">
        <v>527.2</v>
      </c>
      <c r="E208" s="71">
        <v>527.121</v>
      </c>
      <c r="F208" s="72">
        <f t="shared" si="3"/>
        <v>99.98501517450681</v>
      </c>
      <c r="G208" s="17"/>
    </row>
    <row r="209" spans="1:7" s="18" customFormat="1" ht="11.25">
      <c r="A209" s="81"/>
      <c r="B209" s="81"/>
      <c r="C209" s="45" t="s">
        <v>6</v>
      </c>
      <c r="D209" s="46">
        <v>2601.1</v>
      </c>
      <c r="E209" s="71">
        <v>2601.087</v>
      </c>
      <c r="F209" s="72">
        <f t="shared" si="3"/>
        <v>99.999500211449</v>
      </c>
      <c r="G209" s="17"/>
    </row>
    <row r="210" spans="1:7" s="18" customFormat="1" ht="22.5">
      <c r="A210" s="81"/>
      <c r="B210" s="81"/>
      <c r="C210" s="45" t="s">
        <v>64</v>
      </c>
      <c r="D210" s="46">
        <v>4257.6</v>
      </c>
      <c r="E210" s="71">
        <v>2601.087</v>
      </c>
      <c r="F210" s="72">
        <f t="shared" si="3"/>
        <v>61.092798759864706</v>
      </c>
      <c r="G210" s="17"/>
    </row>
    <row r="211" spans="1:7" s="18" customFormat="1" ht="11.25">
      <c r="A211" s="81"/>
      <c r="B211" s="81"/>
      <c r="C211" s="45" t="s">
        <v>65</v>
      </c>
      <c r="D211" s="46">
        <v>10640.12</v>
      </c>
      <c r="E211" s="73">
        <v>24406.153</v>
      </c>
      <c r="F211" s="72">
        <f t="shared" si="3"/>
        <v>229.37855024191452</v>
      </c>
      <c r="G211" s="17"/>
    </row>
    <row r="212" spans="1:7" s="18" customFormat="1" ht="11.25">
      <c r="A212" s="81"/>
      <c r="B212" s="45" t="s">
        <v>9</v>
      </c>
      <c r="C212" s="49"/>
      <c r="D212" s="46">
        <f>SUM(D208:D211)</f>
        <v>18026.02</v>
      </c>
      <c r="E212" s="51">
        <f>SUM(E208:E211)</f>
        <v>30135.447999999997</v>
      </c>
      <c r="F212" s="72">
        <f>E212/D212*100</f>
        <v>167.1774912043812</v>
      </c>
      <c r="G212" s="25"/>
    </row>
    <row r="213" spans="1:7" ht="11.25">
      <c r="A213" s="81"/>
      <c r="B213" s="81" t="s">
        <v>38</v>
      </c>
      <c r="C213" s="45" t="s">
        <v>5</v>
      </c>
      <c r="D213" s="46">
        <v>0</v>
      </c>
      <c r="E213" s="48">
        <v>0</v>
      </c>
      <c r="F213" s="47">
        <v>0</v>
      </c>
      <c r="G213" s="1"/>
    </row>
    <row r="214" spans="1:7" ht="11.25">
      <c r="A214" s="81"/>
      <c r="B214" s="81"/>
      <c r="C214" s="45" t="s">
        <v>6</v>
      </c>
      <c r="D214" s="46">
        <v>15711</v>
      </c>
      <c r="E214" s="48">
        <v>0</v>
      </c>
      <c r="F214" s="47">
        <f t="shared" si="3"/>
        <v>0</v>
      </c>
      <c r="G214" s="1"/>
    </row>
    <row r="215" spans="1:7" ht="22.5">
      <c r="A215" s="81"/>
      <c r="B215" s="81"/>
      <c r="C215" s="45" t="s">
        <v>64</v>
      </c>
      <c r="D215" s="46">
        <v>2634.2</v>
      </c>
      <c r="E215" s="48">
        <v>0</v>
      </c>
      <c r="F215" s="47">
        <f t="shared" si="3"/>
        <v>0</v>
      </c>
      <c r="G215" s="1"/>
    </row>
    <row r="216" spans="1:7" ht="11.25">
      <c r="A216" s="81"/>
      <c r="B216" s="81"/>
      <c r="C216" s="45" t="s">
        <v>65</v>
      </c>
      <c r="D216" s="46">
        <v>0</v>
      </c>
      <c r="E216" s="48">
        <v>0</v>
      </c>
      <c r="F216" s="47">
        <v>0</v>
      </c>
      <c r="G216" s="1"/>
    </row>
    <row r="217" spans="1:7" ht="11.25">
      <c r="A217" s="81"/>
      <c r="B217" s="45" t="s">
        <v>9</v>
      </c>
      <c r="C217" s="49"/>
      <c r="D217" s="46">
        <f>SUM(D213:D216)</f>
        <v>18345.2</v>
      </c>
      <c r="E217" s="48">
        <f>SUM(E213:E216)</f>
        <v>0</v>
      </c>
      <c r="F217" s="47">
        <f t="shared" si="3"/>
        <v>0</v>
      </c>
      <c r="G217" s="5"/>
    </row>
    <row r="218" spans="1:7" ht="11.25">
      <c r="A218" s="81"/>
      <c r="B218" s="81" t="s">
        <v>39</v>
      </c>
      <c r="C218" s="45" t="s">
        <v>5</v>
      </c>
      <c r="D218" s="46">
        <v>0</v>
      </c>
      <c r="E218" s="48">
        <v>0</v>
      </c>
      <c r="F218" s="47">
        <v>0</v>
      </c>
      <c r="G218" s="1"/>
    </row>
    <row r="219" spans="1:7" ht="11.25">
      <c r="A219" s="81"/>
      <c r="B219" s="81"/>
      <c r="C219" s="45" t="s">
        <v>6</v>
      </c>
      <c r="D219" s="46">
        <v>0</v>
      </c>
      <c r="E219" s="48">
        <v>0</v>
      </c>
      <c r="F219" s="47">
        <v>0</v>
      </c>
      <c r="G219" s="1"/>
    </row>
    <row r="220" spans="1:7" ht="22.5">
      <c r="A220" s="81"/>
      <c r="B220" s="81"/>
      <c r="C220" s="45" t="s">
        <v>64</v>
      </c>
      <c r="D220" s="46">
        <v>0</v>
      </c>
      <c r="E220" s="48">
        <v>0</v>
      </c>
      <c r="F220" s="47">
        <v>0</v>
      </c>
      <c r="G220" s="1"/>
    </row>
    <row r="221" spans="1:7" ht="11.25">
      <c r="A221" s="81"/>
      <c r="B221" s="81"/>
      <c r="C221" s="45" t="s">
        <v>65</v>
      </c>
      <c r="D221" s="46">
        <v>0</v>
      </c>
      <c r="E221" s="48">
        <v>0</v>
      </c>
      <c r="F221" s="47">
        <v>0</v>
      </c>
      <c r="G221" s="1"/>
    </row>
    <row r="222" spans="1:7" ht="11.25">
      <c r="A222" s="81"/>
      <c r="B222" s="45" t="s">
        <v>9</v>
      </c>
      <c r="C222" s="49"/>
      <c r="D222" s="46">
        <v>0</v>
      </c>
      <c r="E222" s="48">
        <f>SUM(E218:E221)</f>
        <v>0</v>
      </c>
      <c r="F222" s="47">
        <v>0</v>
      </c>
      <c r="G222" s="5"/>
    </row>
    <row r="223" spans="1:7" ht="11.25">
      <c r="A223" s="79">
        <v>10</v>
      </c>
      <c r="B223" s="79" t="s">
        <v>75</v>
      </c>
      <c r="C223" s="31" t="s">
        <v>5</v>
      </c>
      <c r="D223" s="32">
        <v>0</v>
      </c>
      <c r="E223" s="43">
        <v>0</v>
      </c>
      <c r="F223" s="34">
        <v>0</v>
      </c>
      <c r="G223" s="1"/>
    </row>
    <row r="224" spans="1:7" ht="11.25">
      <c r="A224" s="79"/>
      <c r="B224" s="79"/>
      <c r="C224" s="31" t="s">
        <v>6</v>
      </c>
      <c r="D224" s="32">
        <v>9152</v>
      </c>
      <c r="E224" s="44">
        <v>329372.76</v>
      </c>
      <c r="F224" s="34">
        <f>E224/D224/10</f>
        <v>3.598915646853147</v>
      </c>
      <c r="G224" s="1"/>
    </row>
    <row r="225" spans="1:7" ht="22.5">
      <c r="A225" s="79"/>
      <c r="B225" s="79"/>
      <c r="C225" s="31" t="s">
        <v>64</v>
      </c>
      <c r="D225" s="32">
        <v>21114.4</v>
      </c>
      <c r="E225" s="43">
        <v>0</v>
      </c>
      <c r="F225" s="34">
        <f>E225/D225/10</f>
        <v>0</v>
      </c>
      <c r="G225" s="1"/>
    </row>
    <row r="226" spans="1:7" ht="11.25">
      <c r="A226" s="79"/>
      <c r="B226" s="79"/>
      <c r="C226" s="31" t="s">
        <v>65</v>
      </c>
      <c r="D226" s="32">
        <v>512573.74</v>
      </c>
      <c r="E226" s="42">
        <f>E231+E236+E241+E246+E251+E256</f>
        <v>77291.75</v>
      </c>
      <c r="F226" s="34">
        <f>E226/D226*100</f>
        <v>15.079147441302787</v>
      </c>
      <c r="G226" s="9"/>
    </row>
    <row r="227" spans="1:7" ht="11.25">
      <c r="A227" s="79"/>
      <c r="B227" s="31" t="s">
        <v>7</v>
      </c>
      <c r="C227" s="35"/>
      <c r="D227" s="32">
        <f>SUM(D223:D226)</f>
        <v>542840.14</v>
      </c>
      <c r="E227" s="33">
        <f>SUM(E223:E226)</f>
        <v>406664.51</v>
      </c>
      <c r="F227" s="34">
        <f>E227/D227/10</f>
        <v>0.07491422981358747</v>
      </c>
      <c r="G227" s="5"/>
    </row>
    <row r="228" spans="1:7" ht="11.25">
      <c r="A228" s="79"/>
      <c r="B228" s="79" t="s">
        <v>40</v>
      </c>
      <c r="C228" s="31" t="s">
        <v>5</v>
      </c>
      <c r="D228" s="32">
        <v>0</v>
      </c>
      <c r="E228" s="33">
        <v>0</v>
      </c>
      <c r="F228" s="34">
        <v>0</v>
      </c>
      <c r="G228" s="1"/>
    </row>
    <row r="229" spans="1:7" ht="11.25">
      <c r="A229" s="79"/>
      <c r="B229" s="79"/>
      <c r="C229" s="31" t="s">
        <v>6</v>
      </c>
      <c r="D229" s="32">
        <v>0</v>
      </c>
      <c r="E229" s="33">
        <v>0</v>
      </c>
      <c r="F229" s="34">
        <v>0</v>
      </c>
      <c r="G229" s="1"/>
    </row>
    <row r="230" spans="1:7" ht="22.5">
      <c r="A230" s="79"/>
      <c r="B230" s="79"/>
      <c r="C230" s="31" t="s">
        <v>64</v>
      </c>
      <c r="D230" s="32">
        <v>1300</v>
      </c>
      <c r="E230" s="33">
        <v>0</v>
      </c>
      <c r="F230" s="34">
        <f>E230/D230/10</f>
        <v>0</v>
      </c>
      <c r="G230" s="1"/>
    </row>
    <row r="231" spans="1:7" ht="11.25">
      <c r="A231" s="79"/>
      <c r="B231" s="79"/>
      <c r="C231" s="31" t="s">
        <v>65</v>
      </c>
      <c r="D231" s="32">
        <v>14967.17</v>
      </c>
      <c r="E231" s="42">
        <v>18291.75</v>
      </c>
      <c r="F231" s="34">
        <f>E231/D231*100</f>
        <v>122.21248238644982</v>
      </c>
      <c r="G231" s="1"/>
    </row>
    <row r="232" spans="1:7" ht="11.25">
      <c r="A232" s="79"/>
      <c r="B232" s="31" t="s">
        <v>9</v>
      </c>
      <c r="C232" s="35"/>
      <c r="D232" s="32">
        <f>SUM(D228:D231)</f>
        <v>16267.17</v>
      </c>
      <c r="E232" s="33">
        <f>SUM(E228:E231)</f>
        <v>18291.75</v>
      </c>
      <c r="F232" s="34">
        <f>E232/D232/10</f>
        <v>0.11244580341878765</v>
      </c>
      <c r="G232" s="5"/>
    </row>
    <row r="233" spans="1:7" ht="11.25">
      <c r="A233" s="79"/>
      <c r="B233" s="79" t="s">
        <v>41</v>
      </c>
      <c r="C233" s="31" t="s">
        <v>5</v>
      </c>
      <c r="D233" s="32">
        <v>0</v>
      </c>
      <c r="E233" s="33">
        <v>0</v>
      </c>
      <c r="F233" s="34">
        <v>0</v>
      </c>
      <c r="G233" s="1"/>
    </row>
    <row r="234" spans="1:7" ht="11.25">
      <c r="A234" s="79"/>
      <c r="B234" s="79"/>
      <c r="C234" s="31" t="s">
        <v>6</v>
      </c>
      <c r="D234" s="32">
        <v>0</v>
      </c>
      <c r="E234" s="33">
        <v>0</v>
      </c>
      <c r="F234" s="34">
        <v>0</v>
      </c>
      <c r="G234" s="1"/>
    </row>
    <row r="235" spans="1:7" ht="22.5">
      <c r="A235" s="79"/>
      <c r="B235" s="79"/>
      <c r="C235" s="31" t="s">
        <v>64</v>
      </c>
      <c r="D235" s="32">
        <v>12600</v>
      </c>
      <c r="E235" s="33">
        <v>0</v>
      </c>
      <c r="F235" s="34">
        <f>E235/D235/10</f>
        <v>0</v>
      </c>
      <c r="G235" s="1"/>
    </row>
    <row r="236" spans="1:7" ht="11.25">
      <c r="A236" s="79"/>
      <c r="B236" s="79"/>
      <c r="C236" s="31" t="s">
        <v>65</v>
      </c>
      <c r="D236" s="32">
        <v>396600</v>
      </c>
      <c r="E236" s="42">
        <v>9000</v>
      </c>
      <c r="F236" s="34">
        <f>E236/D236*100</f>
        <v>2.26928895612708</v>
      </c>
      <c r="G236" s="1"/>
    </row>
    <row r="237" spans="1:7" ht="11.25">
      <c r="A237" s="79"/>
      <c r="B237" s="31" t="s">
        <v>9</v>
      </c>
      <c r="C237" s="35"/>
      <c r="D237" s="32">
        <f>SUM(D233:D236)</f>
        <v>409200</v>
      </c>
      <c r="E237" s="33">
        <f>SUM(E233:E236)</f>
        <v>9000</v>
      </c>
      <c r="F237" s="34">
        <f>E237/D237/10</f>
        <v>0.0021994134897360706</v>
      </c>
      <c r="G237" s="5"/>
    </row>
    <row r="238" spans="1:7" ht="11.25">
      <c r="A238" s="79"/>
      <c r="B238" s="79" t="s">
        <v>42</v>
      </c>
      <c r="C238" s="31" t="s">
        <v>5</v>
      </c>
      <c r="D238" s="32">
        <v>0</v>
      </c>
      <c r="E238" s="33">
        <v>0</v>
      </c>
      <c r="F238" s="34">
        <v>0</v>
      </c>
      <c r="G238" s="1"/>
    </row>
    <row r="239" spans="1:7" ht="11.25">
      <c r="A239" s="79"/>
      <c r="B239" s="79"/>
      <c r="C239" s="31" t="s">
        <v>6</v>
      </c>
      <c r="D239" s="32">
        <v>8490.35</v>
      </c>
      <c r="E239" s="33">
        <v>0</v>
      </c>
      <c r="F239" s="34">
        <f>E239/D239/10</f>
        <v>0</v>
      </c>
      <c r="G239" s="1"/>
    </row>
    <row r="240" spans="1:7" ht="22.5">
      <c r="A240" s="79"/>
      <c r="B240" s="79"/>
      <c r="C240" s="31" t="s">
        <v>64</v>
      </c>
      <c r="D240" s="32">
        <v>6825.9</v>
      </c>
      <c r="E240" s="33">
        <v>0</v>
      </c>
      <c r="F240" s="34">
        <f>E240/D240/10</f>
        <v>0</v>
      </c>
      <c r="G240" s="1"/>
    </row>
    <row r="241" spans="1:7" ht="11.25">
      <c r="A241" s="79"/>
      <c r="B241" s="79"/>
      <c r="C241" s="31" t="s">
        <v>65</v>
      </c>
      <c r="D241" s="32">
        <v>101006.57</v>
      </c>
      <c r="E241" s="42">
        <v>50000</v>
      </c>
      <c r="F241" s="34">
        <f>E241/D241*100</f>
        <v>49.50173043199071</v>
      </c>
      <c r="G241" s="1"/>
    </row>
    <row r="242" spans="1:7" ht="11.25">
      <c r="A242" s="79"/>
      <c r="B242" s="31" t="s">
        <v>9</v>
      </c>
      <c r="C242" s="35"/>
      <c r="D242" s="32">
        <f>SUM(D238:D241)</f>
        <v>116322.82</v>
      </c>
      <c r="E242" s="33">
        <f>SUM(E238:E241)</f>
        <v>50000</v>
      </c>
      <c r="F242" s="34">
        <f>E242/D242/10</f>
        <v>0.042983827249029896</v>
      </c>
      <c r="G242" s="5"/>
    </row>
    <row r="243" spans="1:7" ht="11.25">
      <c r="A243" s="79"/>
      <c r="B243" s="79" t="s">
        <v>43</v>
      </c>
      <c r="C243" s="31" t="s">
        <v>5</v>
      </c>
      <c r="D243" s="32">
        <v>0</v>
      </c>
      <c r="E243" s="33">
        <v>0</v>
      </c>
      <c r="F243" s="34">
        <v>0</v>
      </c>
      <c r="G243" s="1"/>
    </row>
    <row r="244" spans="1:7" ht="11.25">
      <c r="A244" s="79"/>
      <c r="B244" s="79"/>
      <c r="C244" s="31" t="s">
        <v>6</v>
      </c>
      <c r="D244" s="32">
        <v>0</v>
      </c>
      <c r="E244" s="33">
        <v>0</v>
      </c>
      <c r="F244" s="34">
        <v>0</v>
      </c>
      <c r="G244" s="1"/>
    </row>
    <row r="245" spans="1:7" ht="22.5">
      <c r="A245" s="79"/>
      <c r="B245" s="79"/>
      <c r="C245" s="31" t="s">
        <v>64</v>
      </c>
      <c r="D245" s="32">
        <v>350</v>
      </c>
      <c r="E245" s="33">
        <v>0</v>
      </c>
      <c r="F245" s="34">
        <f>E245/D245/10</f>
        <v>0</v>
      </c>
      <c r="G245" s="1"/>
    </row>
    <row r="246" spans="1:7" ht="11.25">
      <c r="A246" s="79"/>
      <c r="B246" s="79"/>
      <c r="C246" s="31" t="s">
        <v>65</v>
      </c>
      <c r="D246" s="32">
        <v>0</v>
      </c>
      <c r="E246" s="33">
        <v>0</v>
      </c>
      <c r="F246" s="34">
        <v>0</v>
      </c>
      <c r="G246" s="1"/>
    </row>
    <row r="247" spans="1:7" ht="11.25">
      <c r="A247" s="79"/>
      <c r="B247" s="31" t="s">
        <v>9</v>
      </c>
      <c r="C247" s="35"/>
      <c r="D247" s="32">
        <f>SUM(D243:D246)</f>
        <v>350</v>
      </c>
      <c r="E247" s="33">
        <f>SUM(E243:E246)</f>
        <v>0</v>
      </c>
      <c r="F247" s="34">
        <f>E247/D247/10</f>
        <v>0</v>
      </c>
      <c r="G247" s="5"/>
    </row>
    <row r="248" spans="1:7" ht="11.25">
      <c r="A248" s="79"/>
      <c r="B248" s="79" t="s">
        <v>44</v>
      </c>
      <c r="C248" s="31" t="s">
        <v>5</v>
      </c>
      <c r="D248" s="32">
        <v>0</v>
      </c>
      <c r="E248" s="33">
        <v>0</v>
      </c>
      <c r="F248" s="34">
        <v>0</v>
      </c>
      <c r="G248" s="1"/>
    </row>
    <row r="249" spans="1:7" ht="11.25">
      <c r="A249" s="79"/>
      <c r="B249" s="79"/>
      <c r="C249" s="31" t="s">
        <v>6</v>
      </c>
      <c r="D249" s="32">
        <v>0</v>
      </c>
      <c r="E249" s="33">
        <v>0</v>
      </c>
      <c r="F249" s="34">
        <v>0</v>
      </c>
      <c r="G249" s="1"/>
    </row>
    <row r="250" spans="1:7" ht="22.5">
      <c r="A250" s="79"/>
      <c r="B250" s="79"/>
      <c r="C250" s="31" t="s">
        <v>64</v>
      </c>
      <c r="D250" s="32">
        <v>385</v>
      </c>
      <c r="E250" s="33">
        <v>0</v>
      </c>
      <c r="F250" s="34">
        <v>0</v>
      </c>
      <c r="G250" s="1"/>
    </row>
    <row r="251" spans="1:7" ht="11.25">
      <c r="A251" s="79"/>
      <c r="B251" s="79"/>
      <c r="C251" s="31" t="s">
        <v>65</v>
      </c>
      <c r="D251" s="32">
        <v>0</v>
      </c>
      <c r="E251" s="33">
        <v>0</v>
      </c>
      <c r="F251" s="34">
        <v>0</v>
      </c>
      <c r="G251" s="1"/>
    </row>
    <row r="252" spans="1:7" ht="11.25">
      <c r="A252" s="79"/>
      <c r="B252" s="31" t="s">
        <v>9</v>
      </c>
      <c r="C252" s="35"/>
      <c r="D252" s="32">
        <f>SUM(D248:D251)</f>
        <v>385</v>
      </c>
      <c r="E252" s="33">
        <f>SUM(E248:E251)</f>
        <v>0</v>
      </c>
      <c r="F252" s="34">
        <v>0</v>
      </c>
      <c r="G252" s="5"/>
    </row>
    <row r="253" spans="1:7" ht="11.25">
      <c r="A253" s="79"/>
      <c r="B253" s="79" t="s">
        <v>16</v>
      </c>
      <c r="C253" s="31" t="s">
        <v>5</v>
      </c>
      <c r="D253" s="32">
        <v>0</v>
      </c>
      <c r="E253" s="43">
        <v>0</v>
      </c>
      <c r="F253" s="34">
        <v>0</v>
      </c>
      <c r="G253" s="1"/>
    </row>
    <row r="254" spans="1:7" ht="11.25">
      <c r="A254" s="79"/>
      <c r="B254" s="79"/>
      <c r="C254" s="31" t="s">
        <v>6</v>
      </c>
      <c r="D254" s="32">
        <v>662</v>
      </c>
      <c r="E254" s="44">
        <v>329372.76</v>
      </c>
      <c r="F254" s="34">
        <f>E254/D254/10</f>
        <v>49.75419335347432</v>
      </c>
      <c r="G254" s="1"/>
    </row>
    <row r="255" spans="1:7" ht="22.5">
      <c r="A255" s="79"/>
      <c r="B255" s="79"/>
      <c r="C255" s="31" t="s">
        <v>64</v>
      </c>
      <c r="D255" s="32">
        <v>0</v>
      </c>
      <c r="E255" s="43">
        <v>0</v>
      </c>
      <c r="F255" s="34">
        <v>0</v>
      </c>
      <c r="G255" s="1"/>
    </row>
    <row r="256" spans="1:7" ht="11.25">
      <c r="A256" s="79"/>
      <c r="B256" s="79"/>
      <c r="C256" s="31" t="s">
        <v>65</v>
      </c>
      <c r="D256" s="32">
        <v>0</v>
      </c>
      <c r="E256" s="33">
        <v>0</v>
      </c>
      <c r="F256" s="34">
        <v>0</v>
      </c>
      <c r="G256" s="1"/>
    </row>
    <row r="257" spans="1:7" ht="11.25">
      <c r="A257" s="79"/>
      <c r="B257" s="31" t="s">
        <v>9</v>
      </c>
      <c r="C257" s="35"/>
      <c r="D257" s="32">
        <f>SUM(D253:D256)</f>
        <v>662</v>
      </c>
      <c r="E257" s="33">
        <f>SUM(E253:E256)</f>
        <v>329372.76</v>
      </c>
      <c r="F257" s="34">
        <f>E257/D257/10</f>
        <v>49.75419335347432</v>
      </c>
      <c r="G257" s="5"/>
    </row>
    <row r="258" spans="1:7" s="8" customFormat="1" ht="11.25">
      <c r="A258" s="81">
        <v>11</v>
      </c>
      <c r="B258" s="81" t="s">
        <v>76</v>
      </c>
      <c r="C258" s="45" t="s">
        <v>5</v>
      </c>
      <c r="D258" s="46">
        <v>0</v>
      </c>
      <c r="E258" s="44">
        <v>0</v>
      </c>
      <c r="F258" s="47">
        <v>0</v>
      </c>
      <c r="G258" s="7"/>
    </row>
    <row r="259" spans="1:7" s="8" customFormat="1" ht="11.25">
      <c r="A259" s="81"/>
      <c r="B259" s="81"/>
      <c r="C259" s="45" t="s">
        <v>6</v>
      </c>
      <c r="D259" s="46">
        <v>0</v>
      </c>
      <c r="E259" s="44">
        <v>0</v>
      </c>
      <c r="F259" s="47">
        <v>0</v>
      </c>
      <c r="G259" s="7"/>
    </row>
    <row r="260" spans="1:7" s="8" customFormat="1" ht="22.5">
      <c r="A260" s="81"/>
      <c r="B260" s="81"/>
      <c r="C260" s="45" t="s">
        <v>64</v>
      </c>
      <c r="D260" s="46">
        <v>6445</v>
      </c>
      <c r="E260" s="44">
        <v>200000</v>
      </c>
      <c r="F260" s="47">
        <f>E260/D260/10</f>
        <v>3.1031807602792862</v>
      </c>
      <c r="G260" s="7"/>
    </row>
    <row r="261" spans="1:7" s="8" customFormat="1" ht="11.25">
      <c r="A261" s="81"/>
      <c r="B261" s="81"/>
      <c r="C261" s="45" t="s">
        <v>65</v>
      </c>
      <c r="D261" s="46">
        <v>0</v>
      </c>
      <c r="E261" s="48">
        <v>0</v>
      </c>
      <c r="F261" s="47">
        <v>0</v>
      </c>
      <c r="G261" s="7"/>
    </row>
    <row r="262" spans="1:7" s="8" customFormat="1" ht="11.25">
      <c r="A262" s="81"/>
      <c r="B262" s="45" t="s">
        <v>7</v>
      </c>
      <c r="C262" s="49"/>
      <c r="D262" s="46">
        <f>SUM(D258:D261)</f>
        <v>6445</v>
      </c>
      <c r="E262" s="48">
        <f>SUM(E258:E261)</f>
        <v>200000</v>
      </c>
      <c r="F262" s="47">
        <f>E262/D262/10</f>
        <v>3.1031807602792862</v>
      </c>
      <c r="G262" s="24"/>
    </row>
    <row r="263" spans="1:7" s="8" customFormat="1" ht="11.25">
      <c r="A263" s="81"/>
      <c r="B263" s="81" t="s">
        <v>45</v>
      </c>
      <c r="C263" s="45" t="s">
        <v>5</v>
      </c>
      <c r="D263" s="46">
        <v>0</v>
      </c>
      <c r="E263" s="48">
        <v>0</v>
      </c>
      <c r="F263" s="47">
        <v>0</v>
      </c>
      <c r="G263" s="7"/>
    </row>
    <row r="264" spans="1:7" s="8" customFormat="1" ht="11.25">
      <c r="A264" s="81"/>
      <c r="B264" s="81"/>
      <c r="C264" s="45" t="s">
        <v>6</v>
      </c>
      <c r="D264" s="46">
        <v>0</v>
      </c>
      <c r="E264" s="48">
        <v>0</v>
      </c>
      <c r="F264" s="47">
        <v>0</v>
      </c>
      <c r="G264" s="7"/>
    </row>
    <row r="265" spans="1:7" s="8" customFormat="1" ht="22.5">
      <c r="A265" s="81"/>
      <c r="B265" s="81"/>
      <c r="C265" s="45" t="s">
        <v>64</v>
      </c>
      <c r="D265" s="46">
        <v>0</v>
      </c>
      <c r="E265" s="48">
        <v>0</v>
      </c>
      <c r="F265" s="47">
        <v>0</v>
      </c>
      <c r="G265" s="7"/>
    </row>
    <row r="266" spans="1:7" s="8" customFormat="1" ht="11.25">
      <c r="A266" s="81"/>
      <c r="B266" s="81"/>
      <c r="C266" s="45" t="s">
        <v>65</v>
      </c>
      <c r="D266" s="46">
        <v>0</v>
      </c>
      <c r="E266" s="48">
        <v>0</v>
      </c>
      <c r="F266" s="47">
        <v>0</v>
      </c>
      <c r="G266" s="7"/>
    </row>
    <row r="267" spans="1:7" s="8" customFormat="1" ht="11.25">
      <c r="A267" s="81"/>
      <c r="B267" s="45" t="s">
        <v>9</v>
      </c>
      <c r="C267" s="49"/>
      <c r="D267" s="46">
        <v>0</v>
      </c>
      <c r="E267" s="48">
        <f>SUM(E263:E266)</f>
        <v>0</v>
      </c>
      <c r="F267" s="47">
        <v>0</v>
      </c>
      <c r="G267" s="24"/>
    </row>
    <row r="268" spans="1:7" ht="11.25">
      <c r="A268" s="79"/>
      <c r="B268" s="79" t="s">
        <v>46</v>
      </c>
      <c r="C268" s="31" t="s">
        <v>5</v>
      </c>
      <c r="D268" s="32">
        <v>0</v>
      </c>
      <c r="E268" s="33">
        <v>0</v>
      </c>
      <c r="F268" s="34">
        <v>0</v>
      </c>
      <c r="G268" s="1"/>
    </row>
    <row r="269" spans="1:7" ht="11.25">
      <c r="A269" s="79"/>
      <c r="B269" s="79"/>
      <c r="C269" s="31" t="s">
        <v>6</v>
      </c>
      <c r="D269" s="32">
        <v>0</v>
      </c>
      <c r="E269" s="33">
        <v>0</v>
      </c>
      <c r="F269" s="34">
        <v>0</v>
      </c>
      <c r="G269" s="1"/>
    </row>
    <row r="270" spans="1:7" ht="22.5">
      <c r="A270" s="79"/>
      <c r="B270" s="79"/>
      <c r="C270" s="31" t="s">
        <v>64</v>
      </c>
      <c r="D270" s="32">
        <v>0</v>
      </c>
      <c r="E270" s="33">
        <v>0</v>
      </c>
      <c r="F270" s="34">
        <v>0</v>
      </c>
      <c r="G270" s="1"/>
    </row>
    <row r="271" spans="1:7" ht="11.25">
      <c r="A271" s="79"/>
      <c r="B271" s="79"/>
      <c r="C271" s="31" t="s">
        <v>65</v>
      </c>
      <c r="D271" s="32">
        <v>0</v>
      </c>
      <c r="E271" s="33">
        <v>0</v>
      </c>
      <c r="F271" s="34">
        <v>0</v>
      </c>
      <c r="G271" s="1"/>
    </row>
    <row r="272" spans="1:7" ht="11.25">
      <c r="A272" s="79"/>
      <c r="B272" s="31" t="s">
        <v>9</v>
      </c>
      <c r="C272" s="35"/>
      <c r="D272" s="32">
        <v>0</v>
      </c>
      <c r="E272" s="33">
        <f>SUM(E268:E271)</f>
        <v>0</v>
      </c>
      <c r="F272" s="34">
        <v>0</v>
      </c>
      <c r="G272" s="5"/>
    </row>
    <row r="273" spans="1:7" s="8" customFormat="1" ht="11.25">
      <c r="A273" s="81"/>
      <c r="B273" s="81" t="s">
        <v>47</v>
      </c>
      <c r="C273" s="45" t="s">
        <v>5</v>
      </c>
      <c r="D273" s="46">
        <v>0</v>
      </c>
      <c r="E273" s="44">
        <v>0</v>
      </c>
      <c r="F273" s="47">
        <v>0</v>
      </c>
      <c r="G273" s="7"/>
    </row>
    <row r="274" spans="1:7" s="8" customFormat="1" ht="11.25">
      <c r="A274" s="81"/>
      <c r="B274" s="81"/>
      <c r="C274" s="45" t="s">
        <v>6</v>
      </c>
      <c r="D274" s="46">
        <v>0</v>
      </c>
      <c r="E274" s="44">
        <v>0</v>
      </c>
      <c r="F274" s="47">
        <v>0</v>
      </c>
      <c r="G274" s="7"/>
    </row>
    <row r="275" spans="1:7" s="8" customFormat="1" ht="22.5">
      <c r="A275" s="81"/>
      <c r="B275" s="81"/>
      <c r="C275" s="45" t="s">
        <v>64</v>
      </c>
      <c r="D275" s="46">
        <v>6445</v>
      </c>
      <c r="E275" s="44">
        <v>200000</v>
      </c>
      <c r="F275" s="47">
        <f>E275/D275/10</f>
        <v>3.1031807602792862</v>
      </c>
      <c r="G275" s="7"/>
    </row>
    <row r="276" spans="1:7" s="8" customFormat="1" ht="11.25">
      <c r="A276" s="81"/>
      <c r="B276" s="81"/>
      <c r="C276" s="45" t="s">
        <v>65</v>
      </c>
      <c r="D276" s="46">
        <v>0</v>
      </c>
      <c r="E276" s="48">
        <v>0</v>
      </c>
      <c r="F276" s="47">
        <v>0</v>
      </c>
      <c r="G276" s="7"/>
    </row>
    <row r="277" spans="1:7" s="8" customFormat="1" ht="11.25">
      <c r="A277" s="81"/>
      <c r="B277" s="45" t="s">
        <v>9</v>
      </c>
      <c r="C277" s="49"/>
      <c r="D277" s="46">
        <f>SUM(D273:D276)</f>
        <v>6445</v>
      </c>
      <c r="E277" s="48">
        <f>SUM(E273:E276)</f>
        <v>200000</v>
      </c>
      <c r="F277" s="47">
        <f>E277/D277/10</f>
        <v>3.1031807602792862</v>
      </c>
      <c r="G277" s="24"/>
    </row>
    <row r="278" spans="1:7" s="8" customFormat="1" ht="11.25">
      <c r="A278" s="81"/>
      <c r="B278" s="81" t="s">
        <v>77</v>
      </c>
      <c r="C278" s="45" t="s">
        <v>5</v>
      </c>
      <c r="D278" s="46">
        <v>0</v>
      </c>
      <c r="E278" s="48">
        <v>0</v>
      </c>
      <c r="F278" s="47">
        <v>0</v>
      </c>
      <c r="G278" s="7"/>
    </row>
    <row r="279" spans="1:7" s="8" customFormat="1" ht="11.25">
      <c r="A279" s="81"/>
      <c r="B279" s="81"/>
      <c r="C279" s="45" t="s">
        <v>6</v>
      </c>
      <c r="D279" s="46">
        <v>0</v>
      </c>
      <c r="E279" s="48">
        <v>0</v>
      </c>
      <c r="F279" s="47">
        <v>0</v>
      </c>
      <c r="G279" s="7"/>
    </row>
    <row r="280" spans="1:7" s="8" customFormat="1" ht="22.5">
      <c r="A280" s="81"/>
      <c r="B280" s="81"/>
      <c r="C280" s="45" t="s">
        <v>64</v>
      </c>
      <c r="D280" s="46">
        <v>0</v>
      </c>
      <c r="E280" s="48">
        <v>0</v>
      </c>
      <c r="F280" s="47">
        <v>0</v>
      </c>
      <c r="G280" s="7"/>
    </row>
    <row r="281" spans="1:7" s="8" customFormat="1" ht="11.25">
      <c r="A281" s="81"/>
      <c r="B281" s="81"/>
      <c r="C281" s="45" t="s">
        <v>65</v>
      </c>
      <c r="D281" s="46">
        <v>0</v>
      </c>
      <c r="E281" s="48">
        <v>0</v>
      </c>
      <c r="F281" s="47">
        <v>0</v>
      </c>
      <c r="G281" s="7"/>
    </row>
    <row r="282" spans="1:7" s="8" customFormat="1" ht="11.25">
      <c r="A282" s="81"/>
      <c r="B282" s="45" t="s">
        <v>9</v>
      </c>
      <c r="C282" s="49"/>
      <c r="D282" s="46">
        <v>0</v>
      </c>
      <c r="E282" s="48">
        <f>SUM(E278:E281)</f>
        <v>0</v>
      </c>
      <c r="F282" s="47">
        <v>0</v>
      </c>
      <c r="G282" s="24"/>
    </row>
    <row r="283" spans="1:7" ht="11.25">
      <c r="A283" s="79">
        <v>12</v>
      </c>
      <c r="B283" s="79" t="s">
        <v>78</v>
      </c>
      <c r="C283" s="31" t="s">
        <v>5</v>
      </c>
      <c r="D283" s="32">
        <v>0</v>
      </c>
      <c r="E283" s="43">
        <v>0</v>
      </c>
      <c r="F283" s="34">
        <v>0</v>
      </c>
      <c r="G283" s="1"/>
    </row>
    <row r="284" spans="1:7" ht="11.25">
      <c r="A284" s="79"/>
      <c r="B284" s="79"/>
      <c r="C284" s="31" t="s">
        <v>6</v>
      </c>
      <c r="D284" s="32">
        <v>2952</v>
      </c>
      <c r="E284" s="44">
        <v>2129332.2</v>
      </c>
      <c r="F284" s="34">
        <f>E284/D284/10</f>
        <v>72.13184959349594</v>
      </c>
      <c r="G284" s="1"/>
    </row>
    <row r="285" spans="1:7" ht="22.5">
      <c r="A285" s="79"/>
      <c r="B285" s="79"/>
      <c r="C285" s="31" t="s">
        <v>64</v>
      </c>
      <c r="D285" s="32">
        <v>461354.3</v>
      </c>
      <c r="E285" s="43">
        <v>273768646.7</v>
      </c>
      <c r="F285" s="34">
        <f>E285/D285/10</f>
        <v>59.340217854260814</v>
      </c>
      <c r="G285" s="1"/>
    </row>
    <row r="286" spans="1:7" ht="12" customHeight="1">
      <c r="A286" s="79"/>
      <c r="B286" s="79"/>
      <c r="C286" s="31" t="s">
        <v>65</v>
      </c>
      <c r="D286" s="32">
        <v>0</v>
      </c>
      <c r="E286" s="33">
        <v>0</v>
      </c>
      <c r="F286" s="34">
        <v>0</v>
      </c>
      <c r="G286" s="1"/>
    </row>
    <row r="287" spans="1:7" ht="11.25">
      <c r="A287" s="79"/>
      <c r="B287" s="31" t="s">
        <v>7</v>
      </c>
      <c r="C287" s="35"/>
      <c r="D287" s="32">
        <f>SUM(D283:D286)</f>
        <v>464306.3</v>
      </c>
      <c r="E287" s="33">
        <f>SUM(E283:E286)</f>
        <v>275897978.9</v>
      </c>
      <c r="F287" s="34">
        <f>E287/D287/10</f>
        <v>59.42154541086347</v>
      </c>
      <c r="G287" s="15"/>
    </row>
    <row r="288" spans="1:7" ht="11.25">
      <c r="A288" s="79"/>
      <c r="B288" s="79" t="s">
        <v>48</v>
      </c>
      <c r="C288" s="31" t="s">
        <v>5</v>
      </c>
      <c r="D288" s="32">
        <v>0</v>
      </c>
      <c r="E288" s="43">
        <v>0</v>
      </c>
      <c r="F288" s="34">
        <v>0</v>
      </c>
      <c r="G288" s="1"/>
    </row>
    <row r="289" spans="1:7" ht="11.25">
      <c r="A289" s="79"/>
      <c r="B289" s="79"/>
      <c r="C289" s="31" t="s">
        <v>6</v>
      </c>
      <c r="D289" s="32">
        <v>2952</v>
      </c>
      <c r="E289" s="44">
        <v>2129332.2</v>
      </c>
      <c r="F289" s="34">
        <f>E289/D289/10</f>
        <v>72.13184959349594</v>
      </c>
      <c r="G289" s="1"/>
    </row>
    <row r="290" spans="1:7" ht="22.5">
      <c r="A290" s="79"/>
      <c r="B290" s="79"/>
      <c r="C290" s="31" t="s">
        <v>64</v>
      </c>
      <c r="D290" s="32">
        <v>37495.1</v>
      </c>
      <c r="E290" s="43">
        <v>25133746.3</v>
      </c>
      <c r="F290" s="34">
        <f>E290/D290/10</f>
        <v>67.03208232542386</v>
      </c>
      <c r="G290" s="1"/>
    </row>
    <row r="291" spans="1:7" ht="11.25">
      <c r="A291" s="79"/>
      <c r="B291" s="79"/>
      <c r="C291" s="31" t="s">
        <v>65</v>
      </c>
      <c r="D291" s="32">
        <v>0</v>
      </c>
      <c r="E291" s="33">
        <v>0</v>
      </c>
      <c r="F291" s="34">
        <v>0</v>
      </c>
      <c r="G291" s="1"/>
    </row>
    <row r="292" spans="1:7" ht="11.25">
      <c r="A292" s="79"/>
      <c r="B292" s="31" t="s">
        <v>9</v>
      </c>
      <c r="C292" s="35"/>
      <c r="D292" s="32">
        <f>SUM(D288:D291)</f>
        <v>40447.1</v>
      </c>
      <c r="E292" s="33">
        <f>SUM(E288:E291)</f>
        <v>27263078.5</v>
      </c>
      <c r="F292" s="34">
        <f>E292/D292/10</f>
        <v>67.40428485602182</v>
      </c>
      <c r="G292" s="5"/>
    </row>
    <row r="293" spans="1:7" ht="11.25">
      <c r="A293" s="79"/>
      <c r="B293" s="79" t="s">
        <v>79</v>
      </c>
      <c r="C293" s="31" t="s">
        <v>5</v>
      </c>
      <c r="D293" s="32">
        <v>0</v>
      </c>
      <c r="E293" s="43">
        <v>0</v>
      </c>
      <c r="F293" s="34">
        <v>0</v>
      </c>
      <c r="G293" s="1"/>
    </row>
    <row r="294" spans="1:7" ht="11.25">
      <c r="A294" s="79"/>
      <c r="B294" s="79"/>
      <c r="C294" s="31" t="s">
        <v>6</v>
      </c>
      <c r="D294" s="32">
        <v>0</v>
      </c>
      <c r="E294" s="44">
        <v>0</v>
      </c>
      <c r="F294" s="34">
        <v>0</v>
      </c>
      <c r="G294" s="1"/>
    </row>
    <row r="295" spans="1:7" ht="22.5">
      <c r="A295" s="79"/>
      <c r="B295" s="79"/>
      <c r="C295" s="31" t="s">
        <v>64</v>
      </c>
      <c r="D295" s="32">
        <v>350</v>
      </c>
      <c r="E295" s="43">
        <v>106065</v>
      </c>
      <c r="F295" s="34">
        <f>E295/D295/10</f>
        <v>30.304285714285715</v>
      </c>
      <c r="G295" s="1"/>
    </row>
    <row r="296" spans="1:7" ht="11.25">
      <c r="A296" s="79"/>
      <c r="B296" s="79"/>
      <c r="C296" s="31" t="s">
        <v>65</v>
      </c>
      <c r="D296" s="32">
        <v>0</v>
      </c>
      <c r="E296" s="33">
        <v>0</v>
      </c>
      <c r="F296" s="34">
        <v>0</v>
      </c>
      <c r="G296" s="1"/>
    </row>
    <row r="297" spans="1:7" ht="11.25">
      <c r="A297" s="79"/>
      <c r="B297" s="31" t="s">
        <v>9</v>
      </c>
      <c r="C297" s="35"/>
      <c r="D297" s="32">
        <v>350</v>
      </c>
      <c r="E297" s="33">
        <f>SUM(E293:E296)</f>
        <v>106065</v>
      </c>
      <c r="F297" s="34">
        <f>E297/D297/10</f>
        <v>30.304285714285715</v>
      </c>
      <c r="G297" s="5"/>
    </row>
    <row r="298" spans="1:7" ht="11.25">
      <c r="A298" s="79"/>
      <c r="B298" s="79" t="s">
        <v>49</v>
      </c>
      <c r="C298" s="31" t="s">
        <v>5</v>
      </c>
      <c r="D298" s="32">
        <v>0</v>
      </c>
      <c r="E298" s="33">
        <v>0</v>
      </c>
      <c r="F298" s="34">
        <v>0</v>
      </c>
      <c r="G298" s="1"/>
    </row>
    <row r="299" spans="1:7" ht="11.25">
      <c r="A299" s="79"/>
      <c r="B299" s="79"/>
      <c r="C299" s="31" t="s">
        <v>6</v>
      </c>
      <c r="D299" s="32">
        <v>0</v>
      </c>
      <c r="E299" s="33">
        <v>0</v>
      </c>
      <c r="F299" s="34">
        <v>0</v>
      </c>
      <c r="G299" s="1"/>
    </row>
    <row r="300" spans="1:7" ht="22.5">
      <c r="A300" s="79"/>
      <c r="B300" s="79"/>
      <c r="C300" s="31" t="s">
        <v>64</v>
      </c>
      <c r="D300" s="32">
        <v>0</v>
      </c>
      <c r="E300" s="33">
        <v>0</v>
      </c>
      <c r="F300" s="34">
        <v>0</v>
      </c>
      <c r="G300" s="1"/>
    </row>
    <row r="301" spans="1:7" ht="11.25">
      <c r="A301" s="79"/>
      <c r="B301" s="79"/>
      <c r="C301" s="31" t="s">
        <v>65</v>
      </c>
      <c r="D301" s="32">
        <v>0</v>
      </c>
      <c r="E301" s="33">
        <v>0</v>
      </c>
      <c r="F301" s="34">
        <v>0</v>
      </c>
      <c r="G301" s="1"/>
    </row>
    <row r="302" spans="1:7" ht="11.25">
      <c r="A302" s="79"/>
      <c r="B302" s="31" t="s">
        <v>9</v>
      </c>
      <c r="C302" s="35"/>
      <c r="D302" s="32">
        <v>0</v>
      </c>
      <c r="E302" s="33">
        <f>SUM(E298:E301)</f>
        <v>0</v>
      </c>
      <c r="F302" s="34">
        <v>0</v>
      </c>
      <c r="G302" s="5"/>
    </row>
    <row r="303" spans="1:7" ht="11.25">
      <c r="A303" s="79"/>
      <c r="B303" s="79" t="s">
        <v>16</v>
      </c>
      <c r="C303" s="31" t="s">
        <v>5</v>
      </c>
      <c r="D303" s="32">
        <v>0</v>
      </c>
      <c r="E303" s="43">
        <v>0</v>
      </c>
      <c r="F303" s="34">
        <v>0</v>
      </c>
      <c r="G303" s="1"/>
    </row>
    <row r="304" spans="1:7" ht="11.25">
      <c r="A304" s="79"/>
      <c r="B304" s="79"/>
      <c r="C304" s="31" t="s">
        <v>6</v>
      </c>
      <c r="D304" s="32">
        <v>0</v>
      </c>
      <c r="E304" s="44">
        <v>0</v>
      </c>
      <c r="F304" s="34">
        <v>0</v>
      </c>
      <c r="G304" s="1"/>
    </row>
    <row r="305" spans="1:7" ht="22.5">
      <c r="A305" s="79"/>
      <c r="B305" s="79"/>
      <c r="C305" s="31" t="s">
        <v>64</v>
      </c>
      <c r="D305" s="32">
        <v>423509.2</v>
      </c>
      <c r="E305" s="43">
        <v>248528835.4</v>
      </c>
      <c r="F305" s="34">
        <f>E305/D305/10</f>
        <v>58.68321996310824</v>
      </c>
      <c r="G305" s="1"/>
    </row>
    <row r="306" spans="1:7" ht="11.25">
      <c r="A306" s="79"/>
      <c r="B306" s="79"/>
      <c r="C306" s="31" t="s">
        <v>65</v>
      </c>
      <c r="D306" s="32">
        <v>0</v>
      </c>
      <c r="E306" s="33">
        <v>0</v>
      </c>
      <c r="F306" s="34">
        <v>0</v>
      </c>
      <c r="G306" s="1"/>
    </row>
    <row r="307" spans="1:7" ht="12.75" customHeight="1">
      <c r="A307" s="79"/>
      <c r="B307" s="31" t="s">
        <v>9</v>
      </c>
      <c r="C307" s="35"/>
      <c r="D307" s="32">
        <f>SUM(D303:D306)</f>
        <v>423509.2</v>
      </c>
      <c r="E307" s="33">
        <f>SUM(E303:E306)</f>
        <v>248528835.4</v>
      </c>
      <c r="F307" s="34">
        <f>E307/D307*100</f>
        <v>58683.21996310824</v>
      </c>
      <c r="G307" s="5"/>
    </row>
    <row r="308" spans="1:7" s="8" customFormat="1" ht="11.25">
      <c r="A308" s="81">
        <v>13</v>
      </c>
      <c r="B308" s="81" t="s">
        <v>80</v>
      </c>
      <c r="C308" s="45" t="s">
        <v>5</v>
      </c>
      <c r="D308" s="46">
        <v>9104</v>
      </c>
      <c r="E308" s="50">
        <v>4443.14</v>
      </c>
      <c r="F308" s="47">
        <f>E308/D308*100</f>
        <v>48.8042618629174</v>
      </c>
      <c r="G308" s="7"/>
    </row>
    <row r="309" spans="1:7" s="8" customFormat="1" ht="11.25">
      <c r="A309" s="81"/>
      <c r="B309" s="81"/>
      <c r="C309" s="45" t="s">
        <v>6</v>
      </c>
      <c r="D309" s="46">
        <v>9023</v>
      </c>
      <c r="E309" s="44">
        <v>0</v>
      </c>
      <c r="F309" s="47">
        <f>E309/D309/10</f>
        <v>0</v>
      </c>
      <c r="G309" s="7"/>
    </row>
    <row r="310" spans="1:7" s="8" customFormat="1" ht="22.5">
      <c r="A310" s="81"/>
      <c r="B310" s="81"/>
      <c r="C310" s="45" t="s">
        <v>64</v>
      </c>
      <c r="D310" s="46">
        <v>71065.82</v>
      </c>
      <c r="E310" s="50">
        <v>48242.63</v>
      </c>
      <c r="F310" s="47">
        <f>E310/D310*100</f>
        <v>67.88443445808406</v>
      </c>
      <c r="G310" s="7"/>
    </row>
    <row r="311" spans="1:7" s="8" customFormat="1" ht="11.25">
      <c r="A311" s="81"/>
      <c r="B311" s="81"/>
      <c r="C311" s="45" t="s">
        <v>65</v>
      </c>
      <c r="D311" s="46">
        <v>3675</v>
      </c>
      <c r="E311" s="51">
        <v>675.08</v>
      </c>
      <c r="F311" s="47">
        <f>E311/D311*100</f>
        <v>18.36952380952381</v>
      </c>
      <c r="G311" s="7"/>
    </row>
    <row r="312" spans="1:7" s="8" customFormat="1" ht="11.25">
      <c r="A312" s="81"/>
      <c r="B312" s="45" t="s">
        <v>7</v>
      </c>
      <c r="C312" s="49"/>
      <c r="D312" s="46">
        <f>SUM(D308:D311)</f>
        <v>92867.82</v>
      </c>
      <c r="E312" s="51">
        <f>SUM(E308:E311)</f>
        <v>53360.85</v>
      </c>
      <c r="F312" s="47">
        <f>E312/D312*100</f>
        <v>57.458923876968356</v>
      </c>
      <c r="G312" s="24"/>
    </row>
    <row r="313" spans="1:7" s="8" customFormat="1" ht="11.25">
      <c r="A313" s="81"/>
      <c r="B313" s="81" t="s">
        <v>50</v>
      </c>
      <c r="C313" s="45" t="s">
        <v>5</v>
      </c>
      <c r="D313" s="46">
        <v>0</v>
      </c>
      <c r="E313" s="44">
        <v>0</v>
      </c>
      <c r="F313" s="47">
        <v>0</v>
      </c>
      <c r="G313" s="7"/>
    </row>
    <row r="314" spans="1:7" s="8" customFormat="1" ht="11.25">
      <c r="A314" s="81"/>
      <c r="B314" s="81"/>
      <c r="C314" s="45" t="s">
        <v>6</v>
      </c>
      <c r="D314" s="46">
        <v>0</v>
      </c>
      <c r="E314" s="44">
        <v>0</v>
      </c>
      <c r="F314" s="47">
        <v>0</v>
      </c>
      <c r="G314" s="7"/>
    </row>
    <row r="315" spans="1:7" s="8" customFormat="1" ht="22.5">
      <c r="A315" s="81"/>
      <c r="B315" s="81"/>
      <c r="C315" s="45" t="s">
        <v>64</v>
      </c>
      <c r="D315" s="46">
        <v>33647.72</v>
      </c>
      <c r="E315" s="44">
        <v>26624334.8</v>
      </c>
      <c r="F315" s="47">
        <f>E315/D315/10</f>
        <v>79.12671289466269</v>
      </c>
      <c r="G315" s="7"/>
    </row>
    <row r="316" spans="1:7" s="8" customFormat="1" ht="11.25">
      <c r="A316" s="81"/>
      <c r="B316" s="81"/>
      <c r="C316" s="45" t="s">
        <v>65</v>
      </c>
      <c r="D316" s="46">
        <v>0</v>
      </c>
      <c r="E316" s="48">
        <v>0</v>
      </c>
      <c r="F316" s="47">
        <v>0</v>
      </c>
      <c r="G316" s="7"/>
    </row>
    <row r="317" spans="1:7" s="8" customFormat="1" ht="11.25">
      <c r="A317" s="81"/>
      <c r="B317" s="45" t="s">
        <v>9</v>
      </c>
      <c r="C317" s="49"/>
      <c r="D317" s="46">
        <f>SUM(D313:D316)</f>
        <v>33647.72</v>
      </c>
      <c r="E317" s="48">
        <f>SUM(E313:E316)</f>
        <v>26624334.8</v>
      </c>
      <c r="F317" s="47">
        <f>E317/D317/10</f>
        <v>79.12671289466269</v>
      </c>
      <c r="G317" s="24"/>
    </row>
    <row r="318" spans="1:7" s="8" customFormat="1" ht="11.25">
      <c r="A318" s="81"/>
      <c r="B318" s="81" t="s">
        <v>51</v>
      </c>
      <c r="C318" s="45" t="s">
        <v>5</v>
      </c>
      <c r="D318" s="46">
        <v>0</v>
      </c>
      <c r="E318" s="44">
        <v>0</v>
      </c>
      <c r="F318" s="47">
        <v>0</v>
      </c>
      <c r="G318" s="7"/>
    </row>
    <row r="319" spans="1:7" s="8" customFormat="1" ht="11.25">
      <c r="A319" s="81"/>
      <c r="B319" s="81"/>
      <c r="C319" s="45" t="s">
        <v>6</v>
      </c>
      <c r="D319" s="46">
        <v>0</v>
      </c>
      <c r="E319" s="44">
        <v>0</v>
      </c>
      <c r="F319" s="47">
        <v>0</v>
      </c>
      <c r="G319" s="7"/>
    </row>
    <row r="320" spans="1:7" s="8" customFormat="1" ht="22.5">
      <c r="A320" s="81"/>
      <c r="B320" s="81"/>
      <c r="C320" s="45" t="s">
        <v>64</v>
      </c>
      <c r="D320" s="46">
        <v>12784.4</v>
      </c>
      <c r="E320" s="50">
        <v>9084.87</v>
      </c>
      <c r="F320" s="47">
        <f>E320/D320*100</f>
        <v>71.06215387503521</v>
      </c>
      <c r="G320" s="7"/>
    </row>
    <row r="321" spans="1:7" s="8" customFormat="1" ht="11.25">
      <c r="A321" s="81"/>
      <c r="B321" s="81"/>
      <c r="C321" s="45" t="s">
        <v>65</v>
      </c>
      <c r="D321" s="46">
        <v>0</v>
      </c>
      <c r="E321" s="48">
        <v>0</v>
      </c>
      <c r="F321" s="52">
        <v>0</v>
      </c>
      <c r="G321" s="7"/>
    </row>
    <row r="322" spans="1:7" s="8" customFormat="1" ht="11.25">
      <c r="A322" s="81"/>
      <c r="B322" s="45" t="s">
        <v>9</v>
      </c>
      <c r="C322" s="49"/>
      <c r="D322" s="46">
        <f>SUM(D318:D321)</f>
        <v>12784.4</v>
      </c>
      <c r="E322" s="51">
        <f>SUM(E318:E321)</f>
        <v>9084.87</v>
      </c>
      <c r="F322" s="51">
        <f>E322/D322*100</f>
        <v>71.06215387503521</v>
      </c>
      <c r="G322" s="7"/>
    </row>
    <row r="323" spans="1:7" s="8" customFormat="1" ht="15">
      <c r="A323" s="86"/>
      <c r="B323" s="84" t="s">
        <v>91</v>
      </c>
      <c r="C323" s="45" t="s">
        <v>5</v>
      </c>
      <c r="D323" s="46">
        <v>0</v>
      </c>
      <c r="E323" s="44">
        <v>0</v>
      </c>
      <c r="F323" s="53">
        <v>0</v>
      </c>
      <c r="G323" s="26"/>
    </row>
    <row r="324" spans="1:7" s="8" customFormat="1" ht="15">
      <c r="A324" s="87"/>
      <c r="B324" s="85"/>
      <c r="C324" s="45" t="s">
        <v>6</v>
      </c>
      <c r="D324" s="46">
        <v>9023</v>
      </c>
      <c r="E324" s="44">
        <v>0</v>
      </c>
      <c r="F324" s="53">
        <v>0</v>
      </c>
      <c r="G324" s="26"/>
    </row>
    <row r="325" spans="1:7" s="8" customFormat="1" ht="22.5">
      <c r="A325" s="87"/>
      <c r="B325" s="85"/>
      <c r="C325" s="45" t="s">
        <v>64</v>
      </c>
      <c r="D325" s="46">
        <v>5850</v>
      </c>
      <c r="E325" s="44">
        <v>0</v>
      </c>
      <c r="F325" s="53">
        <v>0</v>
      </c>
      <c r="G325" s="26"/>
    </row>
    <row r="326" spans="1:7" s="8" customFormat="1" ht="11.25">
      <c r="A326" s="87"/>
      <c r="B326" s="85"/>
      <c r="C326" s="45" t="s">
        <v>65</v>
      </c>
      <c r="D326" s="46">
        <v>2525</v>
      </c>
      <c r="E326" s="48">
        <v>0</v>
      </c>
      <c r="F326" s="54">
        <f>E326/D326*100</f>
        <v>0</v>
      </c>
      <c r="G326" s="7"/>
    </row>
    <row r="327" spans="1:7" s="8" customFormat="1" ht="11.25">
      <c r="A327" s="88"/>
      <c r="B327" s="45" t="s">
        <v>9</v>
      </c>
      <c r="C327" s="49"/>
      <c r="D327" s="46">
        <f>SUM(D323:D326)</f>
        <v>17398</v>
      </c>
      <c r="E327" s="48">
        <f>SUM(E323:E326)</f>
        <v>0</v>
      </c>
      <c r="F327" s="47">
        <f>E327/D327*100</f>
        <v>0</v>
      </c>
      <c r="G327" s="7"/>
    </row>
    <row r="328" spans="1:7" s="8" customFormat="1" ht="11.25">
      <c r="A328" s="81"/>
      <c r="B328" s="81" t="s">
        <v>52</v>
      </c>
      <c r="C328" s="45" t="s">
        <v>5</v>
      </c>
      <c r="D328" s="46">
        <v>0</v>
      </c>
      <c r="E328" s="44">
        <v>0</v>
      </c>
      <c r="F328" s="47">
        <v>0</v>
      </c>
      <c r="G328" s="7"/>
    </row>
    <row r="329" spans="1:7" s="8" customFormat="1" ht="11.25">
      <c r="A329" s="81"/>
      <c r="B329" s="81"/>
      <c r="C329" s="45" t="s">
        <v>6</v>
      </c>
      <c r="D329" s="46">
        <v>0</v>
      </c>
      <c r="E329" s="44">
        <v>0</v>
      </c>
      <c r="F329" s="47">
        <v>0</v>
      </c>
      <c r="G329" s="7"/>
    </row>
    <row r="330" spans="1:7" s="8" customFormat="1" ht="22.5">
      <c r="A330" s="81"/>
      <c r="B330" s="81"/>
      <c r="C330" s="45" t="s">
        <v>64</v>
      </c>
      <c r="D330" s="46">
        <v>18783.7</v>
      </c>
      <c r="E330" s="50">
        <v>12533.43</v>
      </c>
      <c r="F330" s="47">
        <f>E330/D330*100</f>
        <v>66.72503287424735</v>
      </c>
      <c r="G330" s="7"/>
    </row>
    <row r="331" spans="1:7" s="8" customFormat="1" ht="11.25">
      <c r="A331" s="81"/>
      <c r="B331" s="81"/>
      <c r="C331" s="45" t="s">
        <v>65</v>
      </c>
      <c r="D331" s="46">
        <v>1150</v>
      </c>
      <c r="E331" s="51">
        <v>870</v>
      </c>
      <c r="F331" s="47">
        <f>E331/D331*100</f>
        <v>75.65217391304347</v>
      </c>
      <c r="G331" s="7"/>
    </row>
    <row r="332" spans="1:7" s="8" customFormat="1" ht="11.25">
      <c r="A332" s="81"/>
      <c r="B332" s="45" t="s">
        <v>9</v>
      </c>
      <c r="C332" s="49"/>
      <c r="D332" s="46">
        <f>SUM(D328:D331)</f>
        <v>19933.7</v>
      </c>
      <c r="E332" s="51">
        <f>SUM(E328:E331)</f>
        <v>13403.43</v>
      </c>
      <c r="F332" s="47">
        <f>E332/D332*100</f>
        <v>67.2400507682969</v>
      </c>
      <c r="G332" s="24"/>
    </row>
    <row r="333" spans="1:7" s="8" customFormat="1" ht="11.25">
      <c r="A333" s="81"/>
      <c r="B333" s="81" t="s">
        <v>16</v>
      </c>
      <c r="C333" s="45" t="s">
        <v>5</v>
      </c>
      <c r="D333" s="46">
        <v>9104</v>
      </c>
      <c r="E333" s="50">
        <v>4443.14</v>
      </c>
      <c r="F333" s="47">
        <f>E333/D333*100</f>
        <v>48.8042618629174</v>
      </c>
      <c r="G333" s="7"/>
    </row>
    <row r="334" spans="1:7" s="8" customFormat="1" ht="11.25">
      <c r="A334" s="81"/>
      <c r="B334" s="81"/>
      <c r="C334" s="45" t="s">
        <v>6</v>
      </c>
      <c r="D334" s="46">
        <v>0</v>
      </c>
      <c r="E334" s="50">
        <v>0</v>
      </c>
      <c r="F334" s="47">
        <v>0</v>
      </c>
      <c r="G334" s="7"/>
    </row>
    <row r="335" spans="1:7" s="8" customFormat="1" ht="22.5">
      <c r="A335" s="81"/>
      <c r="B335" s="81"/>
      <c r="C335" s="45" t="s">
        <v>64</v>
      </c>
      <c r="D335" s="46">
        <v>0</v>
      </c>
      <c r="E335" s="50">
        <v>0</v>
      </c>
      <c r="F335" s="47">
        <v>0</v>
      </c>
      <c r="G335" s="7"/>
    </row>
    <row r="336" spans="1:7" s="8" customFormat="1" ht="11.25">
      <c r="A336" s="81"/>
      <c r="B336" s="81"/>
      <c r="C336" s="45" t="s">
        <v>65</v>
      </c>
      <c r="D336" s="46">
        <v>0</v>
      </c>
      <c r="E336" s="51">
        <v>0</v>
      </c>
      <c r="F336" s="47">
        <v>0</v>
      </c>
      <c r="G336" s="7"/>
    </row>
    <row r="337" spans="1:7" s="8" customFormat="1" ht="11.25">
      <c r="A337" s="81"/>
      <c r="B337" s="45" t="s">
        <v>9</v>
      </c>
      <c r="C337" s="49"/>
      <c r="D337" s="46">
        <f>SUM(D333:D336)</f>
        <v>9104</v>
      </c>
      <c r="E337" s="51">
        <f>SUM(E333:E336)</f>
        <v>4443.14</v>
      </c>
      <c r="F337" s="47">
        <f>E337/D337*100</f>
        <v>48.8042618629174</v>
      </c>
      <c r="G337" s="24"/>
    </row>
    <row r="338" spans="1:7" ht="11.25">
      <c r="A338" s="79"/>
      <c r="B338" s="79" t="s">
        <v>53</v>
      </c>
      <c r="C338" s="31" t="s">
        <v>5</v>
      </c>
      <c r="D338" s="32">
        <v>0</v>
      </c>
      <c r="E338" s="33">
        <v>0</v>
      </c>
      <c r="F338" s="34">
        <v>0</v>
      </c>
      <c r="G338" s="1"/>
    </row>
    <row r="339" spans="1:7" ht="11.25">
      <c r="A339" s="79"/>
      <c r="B339" s="79"/>
      <c r="C339" s="31" t="s">
        <v>6</v>
      </c>
      <c r="D339" s="32">
        <v>0</v>
      </c>
      <c r="E339" s="33">
        <v>0</v>
      </c>
      <c r="F339" s="34">
        <v>0</v>
      </c>
      <c r="G339" s="1"/>
    </row>
    <row r="340" spans="1:7" ht="22.5">
      <c r="A340" s="79"/>
      <c r="B340" s="79"/>
      <c r="C340" s="31" t="s">
        <v>64</v>
      </c>
      <c r="D340" s="32">
        <v>0</v>
      </c>
      <c r="E340" s="33">
        <v>0</v>
      </c>
      <c r="F340" s="34">
        <v>0</v>
      </c>
      <c r="G340" s="1"/>
    </row>
    <row r="341" spans="1:7" ht="11.25">
      <c r="A341" s="79"/>
      <c r="B341" s="79"/>
      <c r="C341" s="31" t="s">
        <v>65</v>
      </c>
      <c r="D341" s="32">
        <v>0</v>
      </c>
      <c r="E341" s="33">
        <v>0</v>
      </c>
      <c r="F341" s="34">
        <v>0</v>
      </c>
      <c r="G341" s="1"/>
    </row>
    <row r="342" spans="1:7" ht="11.25">
      <c r="A342" s="79"/>
      <c r="B342" s="31" t="s">
        <v>9</v>
      </c>
      <c r="C342" s="35"/>
      <c r="D342" s="32">
        <v>0</v>
      </c>
      <c r="E342" s="33">
        <f>SUM(E338:E341)</f>
        <v>0</v>
      </c>
      <c r="F342" s="34">
        <v>0</v>
      </c>
      <c r="G342" s="5"/>
    </row>
    <row r="343" spans="1:7" ht="11.25">
      <c r="A343" s="79">
        <v>14</v>
      </c>
      <c r="B343" s="79" t="s">
        <v>81</v>
      </c>
      <c r="C343" s="31" t="s">
        <v>5</v>
      </c>
      <c r="D343" s="32">
        <v>0</v>
      </c>
      <c r="E343" s="43">
        <v>0</v>
      </c>
      <c r="F343" s="34">
        <v>0</v>
      </c>
      <c r="G343" s="1"/>
    </row>
    <row r="344" spans="1:7" ht="11.25">
      <c r="A344" s="79"/>
      <c r="B344" s="79"/>
      <c r="C344" s="31" t="s">
        <v>6</v>
      </c>
      <c r="D344" s="32">
        <v>67500</v>
      </c>
      <c r="E344" s="44">
        <v>21009065.71</v>
      </c>
      <c r="F344" s="34">
        <f>E344/D344/10</f>
        <v>31.124541792592595</v>
      </c>
      <c r="G344" s="1"/>
    </row>
    <row r="345" spans="1:7" ht="22.5">
      <c r="A345" s="79"/>
      <c r="B345" s="79"/>
      <c r="C345" s="31" t="s">
        <v>64</v>
      </c>
      <c r="D345" s="32">
        <v>142958</v>
      </c>
      <c r="E345" s="43">
        <v>94211078.6</v>
      </c>
      <c r="F345" s="34">
        <f aca="true" t="shared" si="4" ref="F345:F357">E345/D345/10</f>
        <v>65.90122875250073</v>
      </c>
      <c r="G345" s="1"/>
    </row>
    <row r="346" spans="1:7" ht="11.25">
      <c r="A346" s="79"/>
      <c r="B346" s="79"/>
      <c r="C346" s="31" t="s">
        <v>65</v>
      </c>
      <c r="D346" s="32">
        <v>0</v>
      </c>
      <c r="E346" s="33">
        <v>0</v>
      </c>
      <c r="F346" s="34">
        <v>0</v>
      </c>
      <c r="G346" s="1"/>
    </row>
    <row r="347" spans="1:7" ht="11.25">
      <c r="A347" s="79"/>
      <c r="B347" s="31" t="s">
        <v>7</v>
      </c>
      <c r="C347" s="35"/>
      <c r="D347" s="32">
        <f>SUM(D343:D346)</f>
        <v>210458</v>
      </c>
      <c r="E347" s="33">
        <f>SUM(E343:E346)</f>
        <v>115220144.31</v>
      </c>
      <c r="F347" s="34">
        <f t="shared" si="4"/>
        <v>54.74733405715155</v>
      </c>
      <c r="G347" s="5"/>
    </row>
    <row r="348" spans="1:7" ht="11.25">
      <c r="A348" s="79"/>
      <c r="B348" s="79" t="s">
        <v>54</v>
      </c>
      <c r="C348" s="31" t="s">
        <v>5</v>
      </c>
      <c r="D348" s="32">
        <v>0</v>
      </c>
      <c r="E348" s="43">
        <v>0</v>
      </c>
      <c r="F348" s="34">
        <v>0</v>
      </c>
      <c r="G348" s="1"/>
    </row>
    <row r="349" spans="1:7" ht="11.25">
      <c r="A349" s="79"/>
      <c r="B349" s="79"/>
      <c r="C349" s="31" t="s">
        <v>6</v>
      </c>
      <c r="D349" s="32">
        <v>29975</v>
      </c>
      <c r="E349" s="44">
        <v>21009065.71</v>
      </c>
      <c r="F349" s="34">
        <f t="shared" si="4"/>
        <v>70.08862622185154</v>
      </c>
      <c r="G349" s="1"/>
    </row>
    <row r="350" spans="1:7" ht="22.5">
      <c r="A350" s="79"/>
      <c r="B350" s="79"/>
      <c r="C350" s="31" t="s">
        <v>64</v>
      </c>
      <c r="D350" s="32">
        <v>33039.4</v>
      </c>
      <c r="E350" s="43">
        <v>23129978.84</v>
      </c>
      <c r="F350" s="34">
        <f t="shared" si="4"/>
        <v>70.00726054347233</v>
      </c>
      <c r="G350" s="1"/>
    </row>
    <row r="351" spans="1:7" ht="11.25">
      <c r="A351" s="79"/>
      <c r="B351" s="79"/>
      <c r="C351" s="31" t="s">
        <v>65</v>
      </c>
      <c r="D351" s="32">
        <v>0</v>
      </c>
      <c r="E351" s="33">
        <v>0</v>
      </c>
      <c r="F351" s="34">
        <v>0</v>
      </c>
      <c r="G351" s="1"/>
    </row>
    <row r="352" spans="1:7" ht="11.25">
      <c r="A352" s="79"/>
      <c r="B352" s="31" t="s">
        <v>9</v>
      </c>
      <c r="C352" s="35"/>
      <c r="D352" s="32">
        <f>SUM(D348:D351)</f>
        <v>63014.4</v>
      </c>
      <c r="E352" s="33">
        <f>SUM(E348:E351)</f>
        <v>44139044.55</v>
      </c>
      <c r="F352" s="34">
        <f t="shared" si="4"/>
        <v>70.04596496991164</v>
      </c>
      <c r="G352" s="5"/>
    </row>
    <row r="353" spans="1:7" ht="11.25">
      <c r="A353" s="79"/>
      <c r="B353" s="79" t="s">
        <v>55</v>
      </c>
      <c r="C353" s="31" t="s">
        <v>5</v>
      </c>
      <c r="D353" s="32">
        <v>0</v>
      </c>
      <c r="E353" s="43">
        <v>0</v>
      </c>
      <c r="F353" s="34">
        <v>0</v>
      </c>
      <c r="G353" s="1"/>
    </row>
    <row r="354" spans="1:7" ht="11.25">
      <c r="A354" s="79"/>
      <c r="B354" s="79"/>
      <c r="C354" s="31" t="s">
        <v>6</v>
      </c>
      <c r="D354" s="32">
        <v>37525</v>
      </c>
      <c r="E354" s="44">
        <v>0</v>
      </c>
      <c r="F354" s="34">
        <f t="shared" si="4"/>
        <v>0</v>
      </c>
      <c r="G354" s="1"/>
    </row>
    <row r="355" spans="1:7" ht="22.5">
      <c r="A355" s="79"/>
      <c r="B355" s="79"/>
      <c r="C355" s="31" t="s">
        <v>64</v>
      </c>
      <c r="D355" s="32">
        <v>109918.6</v>
      </c>
      <c r="E355" s="43">
        <v>71081099.76</v>
      </c>
      <c r="F355" s="34">
        <f t="shared" si="4"/>
        <v>64.66703520605247</v>
      </c>
      <c r="G355" s="1"/>
    </row>
    <row r="356" spans="1:7" ht="11.25">
      <c r="A356" s="79"/>
      <c r="B356" s="79"/>
      <c r="C356" s="31" t="s">
        <v>65</v>
      </c>
      <c r="D356" s="32">
        <v>0</v>
      </c>
      <c r="E356" s="33">
        <v>0</v>
      </c>
      <c r="F356" s="34">
        <v>0</v>
      </c>
      <c r="G356" s="1"/>
    </row>
    <row r="357" spans="1:7" ht="11.25">
      <c r="A357" s="79"/>
      <c r="B357" s="31" t="s">
        <v>9</v>
      </c>
      <c r="C357" s="35"/>
      <c r="D357" s="32">
        <f>SUM(D353:D356)</f>
        <v>147443.6</v>
      </c>
      <c r="E357" s="33">
        <f>SUM(E353:E356)</f>
        <v>71081099.76</v>
      </c>
      <c r="F357" s="34">
        <f t="shared" si="4"/>
        <v>48.20900992650749</v>
      </c>
      <c r="G357" s="5"/>
    </row>
    <row r="358" spans="1:7" ht="11.25">
      <c r="A358" s="79">
        <v>15</v>
      </c>
      <c r="B358" s="79" t="s">
        <v>82</v>
      </c>
      <c r="C358" s="31" t="s">
        <v>5</v>
      </c>
      <c r="D358" s="32">
        <v>12765.7</v>
      </c>
      <c r="E358" s="43">
        <v>1562792.06</v>
      </c>
      <c r="F358" s="34">
        <f>E358/D358/10</f>
        <v>12.242118019380056</v>
      </c>
      <c r="G358" s="1"/>
    </row>
    <row r="359" spans="1:7" ht="11.25">
      <c r="A359" s="79"/>
      <c r="B359" s="79"/>
      <c r="C359" s="31" t="s">
        <v>6</v>
      </c>
      <c r="D359" s="32">
        <v>4418.2</v>
      </c>
      <c r="E359" s="44">
        <v>575697.66</v>
      </c>
      <c r="F359" s="34">
        <f aca="true" t="shared" si="5" ref="F359:F372">E359/D359/10</f>
        <v>13.030140328640623</v>
      </c>
      <c r="G359" s="1"/>
    </row>
    <row r="360" spans="1:7" ht="22.5">
      <c r="A360" s="79"/>
      <c r="B360" s="79"/>
      <c r="C360" s="31" t="s">
        <v>64</v>
      </c>
      <c r="D360" s="32">
        <v>109322.84</v>
      </c>
      <c r="E360" s="43">
        <v>63116842.27</v>
      </c>
      <c r="F360" s="34">
        <f t="shared" si="5"/>
        <v>57.734360239818145</v>
      </c>
      <c r="G360" s="1"/>
    </row>
    <row r="361" spans="1:7" ht="10.5" customHeight="1">
      <c r="A361" s="79"/>
      <c r="B361" s="79"/>
      <c r="C361" s="31" t="s">
        <v>65</v>
      </c>
      <c r="D361" s="32">
        <v>0</v>
      </c>
      <c r="E361" s="33">
        <v>0</v>
      </c>
      <c r="F361" s="34">
        <v>0</v>
      </c>
      <c r="G361" s="1"/>
    </row>
    <row r="362" spans="1:7" ht="11.25">
      <c r="A362" s="79"/>
      <c r="B362" s="31" t="s">
        <v>7</v>
      </c>
      <c r="C362" s="35"/>
      <c r="D362" s="32">
        <v>126506.73999999999</v>
      </c>
      <c r="E362" s="33">
        <f>SUM(E358:E361)</f>
        <v>65255331.99</v>
      </c>
      <c r="F362" s="34">
        <f t="shared" si="5"/>
        <v>51.582494331922554</v>
      </c>
      <c r="G362" s="5"/>
    </row>
    <row r="363" spans="1:7" ht="11.25">
      <c r="A363" s="79"/>
      <c r="B363" s="79" t="s">
        <v>89</v>
      </c>
      <c r="C363" s="31" t="s">
        <v>5</v>
      </c>
      <c r="D363" s="32">
        <v>0</v>
      </c>
      <c r="E363" s="43">
        <v>0</v>
      </c>
      <c r="F363" s="34">
        <v>0</v>
      </c>
      <c r="G363" s="1"/>
    </row>
    <row r="364" spans="1:7" ht="11.25">
      <c r="A364" s="79"/>
      <c r="B364" s="79"/>
      <c r="C364" s="31" t="s">
        <v>6</v>
      </c>
      <c r="D364" s="32">
        <v>163</v>
      </c>
      <c r="E364" s="44">
        <v>54766.98</v>
      </c>
      <c r="F364" s="34">
        <f t="shared" si="5"/>
        <v>33.59937423312884</v>
      </c>
      <c r="G364" s="1"/>
    </row>
    <row r="365" spans="1:7" ht="22.5">
      <c r="A365" s="79"/>
      <c r="B365" s="79"/>
      <c r="C365" s="31" t="s">
        <v>64</v>
      </c>
      <c r="D365" s="32">
        <v>100000</v>
      </c>
      <c r="E365" s="43">
        <v>60857119.87</v>
      </c>
      <c r="F365" s="34">
        <f t="shared" si="5"/>
        <v>60.85711987</v>
      </c>
      <c r="G365" s="1"/>
    </row>
    <row r="366" spans="1:7" ht="11.25">
      <c r="A366" s="79"/>
      <c r="B366" s="79"/>
      <c r="C366" s="31" t="s">
        <v>65</v>
      </c>
      <c r="D366" s="32">
        <v>0</v>
      </c>
      <c r="E366" s="33">
        <v>0</v>
      </c>
      <c r="F366" s="34">
        <v>0</v>
      </c>
      <c r="G366" s="1"/>
    </row>
    <row r="367" spans="1:7" ht="11.25">
      <c r="A367" s="79"/>
      <c r="B367" s="31" t="s">
        <v>9</v>
      </c>
      <c r="C367" s="35"/>
      <c r="D367" s="32">
        <v>100163</v>
      </c>
      <c r="E367" s="33">
        <f>SUM(E363:E366)</f>
        <v>60911886.849999994</v>
      </c>
      <c r="F367" s="34">
        <f t="shared" si="5"/>
        <v>60.81276204786197</v>
      </c>
      <c r="G367" s="5"/>
    </row>
    <row r="368" spans="1:7" ht="11.25">
      <c r="A368" s="79"/>
      <c r="B368" s="79" t="s">
        <v>56</v>
      </c>
      <c r="C368" s="31" t="s">
        <v>5</v>
      </c>
      <c r="D368" s="32">
        <v>12765.7</v>
      </c>
      <c r="E368" s="43">
        <v>1562792.06</v>
      </c>
      <c r="F368" s="34">
        <f t="shared" si="5"/>
        <v>12.242118019380056</v>
      </c>
      <c r="G368" s="1"/>
    </row>
    <row r="369" spans="1:7" ht="11.25">
      <c r="A369" s="79"/>
      <c r="B369" s="79"/>
      <c r="C369" s="31" t="s">
        <v>6</v>
      </c>
      <c r="D369" s="32">
        <v>4255.2</v>
      </c>
      <c r="E369" s="44">
        <v>520930.68</v>
      </c>
      <c r="F369" s="34">
        <f t="shared" si="5"/>
        <v>12.242213761985337</v>
      </c>
      <c r="G369" s="1"/>
    </row>
    <row r="370" spans="1:7" ht="22.5">
      <c r="A370" s="79"/>
      <c r="B370" s="79"/>
      <c r="C370" s="31" t="s">
        <v>64</v>
      </c>
      <c r="D370" s="32">
        <v>9322.84</v>
      </c>
      <c r="E370" s="43">
        <v>2259722.4</v>
      </c>
      <c r="F370" s="34">
        <f t="shared" si="5"/>
        <v>24.23856249812289</v>
      </c>
      <c r="G370" s="1"/>
    </row>
    <row r="371" spans="1:7" ht="11.25">
      <c r="A371" s="79"/>
      <c r="B371" s="79"/>
      <c r="C371" s="31" t="s">
        <v>65</v>
      </c>
      <c r="D371" s="32">
        <v>0</v>
      </c>
      <c r="E371" s="33">
        <v>0</v>
      </c>
      <c r="F371" s="34">
        <v>0</v>
      </c>
      <c r="G371" s="1"/>
    </row>
    <row r="372" spans="1:7" ht="11.25">
      <c r="A372" s="79"/>
      <c r="B372" s="31" t="s">
        <v>9</v>
      </c>
      <c r="C372" s="35"/>
      <c r="D372" s="32">
        <v>26343.74</v>
      </c>
      <c r="E372" s="33">
        <f>SUM(E368:E371)</f>
        <v>4343445.14</v>
      </c>
      <c r="F372" s="34">
        <f t="shared" si="5"/>
        <v>16.48757974380251</v>
      </c>
      <c r="G372" s="5"/>
    </row>
    <row r="373" spans="1:7" ht="11.25">
      <c r="A373" s="80">
        <v>16</v>
      </c>
      <c r="B373" s="80" t="s">
        <v>83</v>
      </c>
      <c r="C373" s="55" t="s">
        <v>5</v>
      </c>
      <c r="D373" s="56">
        <v>0</v>
      </c>
      <c r="E373" s="57">
        <v>0</v>
      </c>
      <c r="F373" s="58">
        <v>0</v>
      </c>
      <c r="G373" s="1"/>
    </row>
    <row r="374" spans="1:7" ht="11.25">
      <c r="A374" s="80"/>
      <c r="B374" s="80"/>
      <c r="C374" s="55" t="s">
        <v>6</v>
      </c>
      <c r="D374" s="56">
        <v>956</v>
      </c>
      <c r="E374" s="57">
        <v>525897.89</v>
      </c>
      <c r="F374" s="58">
        <f>E374/D374/10</f>
        <v>55.01023953974895</v>
      </c>
      <c r="G374" s="1"/>
    </row>
    <row r="375" spans="1:7" ht="22.5">
      <c r="A375" s="80"/>
      <c r="B375" s="80"/>
      <c r="C375" s="55" t="s">
        <v>64</v>
      </c>
      <c r="D375" s="56">
        <v>0</v>
      </c>
      <c r="E375" s="57">
        <v>0</v>
      </c>
      <c r="F375" s="58">
        <v>0</v>
      </c>
      <c r="G375" s="1"/>
    </row>
    <row r="376" spans="1:7" ht="11.25">
      <c r="A376" s="80"/>
      <c r="B376" s="80"/>
      <c r="C376" s="55" t="s">
        <v>65</v>
      </c>
      <c r="D376" s="56">
        <v>0</v>
      </c>
      <c r="E376" s="59">
        <v>0</v>
      </c>
      <c r="F376" s="58">
        <v>0</v>
      </c>
      <c r="G376" s="1"/>
    </row>
    <row r="377" spans="1:7" ht="11.25">
      <c r="A377" s="80"/>
      <c r="B377" s="55" t="s">
        <v>7</v>
      </c>
      <c r="C377" s="60"/>
      <c r="D377" s="56">
        <v>956</v>
      </c>
      <c r="E377" s="59">
        <f>SUM(E373:E376)</f>
        <v>525897.89</v>
      </c>
      <c r="F377" s="58">
        <f>E377/D377/10</f>
        <v>55.01023953974895</v>
      </c>
      <c r="G377" s="5"/>
    </row>
    <row r="378" spans="1:7" ht="11.25">
      <c r="A378" s="81"/>
      <c r="B378" s="81" t="s">
        <v>57</v>
      </c>
      <c r="C378" s="45" t="s">
        <v>5</v>
      </c>
      <c r="D378" s="46">
        <v>0</v>
      </c>
      <c r="E378" s="48">
        <v>0</v>
      </c>
      <c r="F378" s="47">
        <v>0</v>
      </c>
      <c r="G378" s="1"/>
    </row>
    <row r="379" spans="1:7" ht="11.25">
      <c r="A379" s="81"/>
      <c r="B379" s="81"/>
      <c r="C379" s="45" t="s">
        <v>6</v>
      </c>
      <c r="D379" s="46">
        <v>0</v>
      </c>
      <c r="E379" s="48">
        <v>0</v>
      </c>
      <c r="F379" s="47">
        <v>0</v>
      </c>
      <c r="G379" s="1"/>
    </row>
    <row r="380" spans="1:7" ht="22.5">
      <c r="A380" s="81"/>
      <c r="B380" s="81"/>
      <c r="C380" s="45" t="s">
        <v>64</v>
      </c>
      <c r="D380" s="46">
        <v>0</v>
      </c>
      <c r="E380" s="48">
        <v>0</v>
      </c>
      <c r="F380" s="47">
        <v>0</v>
      </c>
      <c r="G380" s="1"/>
    </row>
    <row r="381" spans="1:7" ht="11.25">
      <c r="A381" s="81"/>
      <c r="B381" s="81"/>
      <c r="C381" s="45" t="s">
        <v>65</v>
      </c>
      <c r="D381" s="46">
        <v>0</v>
      </c>
      <c r="E381" s="48">
        <v>0</v>
      </c>
      <c r="F381" s="47">
        <v>0</v>
      </c>
      <c r="G381" s="1"/>
    </row>
    <row r="382" spans="1:7" ht="11.25">
      <c r="A382" s="81"/>
      <c r="B382" s="45" t="s">
        <v>9</v>
      </c>
      <c r="C382" s="49"/>
      <c r="D382" s="46">
        <v>0</v>
      </c>
      <c r="E382" s="48">
        <f>SUM(E378:E381)</f>
        <v>0</v>
      </c>
      <c r="F382" s="47">
        <v>0</v>
      </c>
      <c r="G382" s="5"/>
    </row>
    <row r="383" spans="1:7" ht="11.25">
      <c r="A383" s="79"/>
      <c r="B383" s="79" t="s">
        <v>84</v>
      </c>
      <c r="C383" s="31" t="s">
        <v>5</v>
      </c>
      <c r="D383" s="32">
        <v>0</v>
      </c>
      <c r="E383" s="43">
        <v>0</v>
      </c>
      <c r="F383" s="34">
        <v>0</v>
      </c>
      <c r="G383" s="1"/>
    </row>
    <row r="384" spans="1:7" ht="11.25">
      <c r="A384" s="79"/>
      <c r="B384" s="79"/>
      <c r="C384" s="31" t="s">
        <v>6</v>
      </c>
      <c r="D384" s="32">
        <v>956</v>
      </c>
      <c r="E384" s="44">
        <v>525897.89</v>
      </c>
      <c r="F384" s="34">
        <f>E384/D384/10</f>
        <v>55.01023953974895</v>
      </c>
      <c r="G384" s="1"/>
    </row>
    <row r="385" spans="1:7" ht="22.5">
      <c r="A385" s="79"/>
      <c r="B385" s="79"/>
      <c r="C385" s="31" t="s">
        <v>64</v>
      </c>
      <c r="D385" s="32">
        <v>0</v>
      </c>
      <c r="E385" s="43">
        <v>0</v>
      </c>
      <c r="F385" s="34">
        <v>0</v>
      </c>
      <c r="G385" s="1"/>
    </row>
    <row r="386" spans="1:7" ht="11.25">
      <c r="A386" s="79"/>
      <c r="B386" s="79"/>
      <c r="C386" s="31" t="s">
        <v>65</v>
      </c>
      <c r="D386" s="32">
        <v>0</v>
      </c>
      <c r="E386" s="33">
        <v>0</v>
      </c>
      <c r="F386" s="34">
        <v>0</v>
      </c>
      <c r="G386" s="1"/>
    </row>
    <row r="387" spans="1:7" ht="11.25">
      <c r="A387" s="79"/>
      <c r="B387" s="31" t="s">
        <v>9</v>
      </c>
      <c r="C387" s="35"/>
      <c r="D387" s="32">
        <v>956</v>
      </c>
      <c r="E387" s="33">
        <f>SUM(E383:E386)</f>
        <v>525897.89</v>
      </c>
      <c r="F387" s="34">
        <f>E387/D387/10</f>
        <v>55.01023953974895</v>
      </c>
      <c r="G387" s="5"/>
    </row>
    <row r="388" spans="1:7" ht="11.25">
      <c r="A388" s="79">
        <v>17</v>
      </c>
      <c r="B388" s="79" t="s">
        <v>85</v>
      </c>
      <c r="C388" s="31" t="s">
        <v>5</v>
      </c>
      <c r="D388" s="32">
        <v>0</v>
      </c>
      <c r="E388" s="43">
        <v>0</v>
      </c>
      <c r="F388" s="34">
        <v>0</v>
      </c>
      <c r="G388" s="1"/>
    </row>
    <row r="389" spans="1:7" ht="11.25">
      <c r="A389" s="79"/>
      <c r="B389" s="79"/>
      <c r="C389" s="31" t="s">
        <v>6</v>
      </c>
      <c r="D389" s="32">
        <v>67310.8</v>
      </c>
      <c r="E389" s="44">
        <v>637461.21</v>
      </c>
      <c r="F389" s="34">
        <f>E389/D389/10</f>
        <v>0.9470415000267416</v>
      </c>
      <c r="G389" s="1"/>
    </row>
    <row r="390" spans="1:7" ht="22.5">
      <c r="A390" s="79"/>
      <c r="B390" s="79"/>
      <c r="C390" s="31" t="s">
        <v>64</v>
      </c>
      <c r="D390" s="32">
        <v>315120.23</v>
      </c>
      <c r="E390" s="43">
        <v>139268333.75</v>
      </c>
      <c r="F390" s="34">
        <f aca="true" t="shared" si="6" ref="F390:F406">E390/D390/10</f>
        <v>44.19530086976644</v>
      </c>
      <c r="G390" s="1"/>
    </row>
    <row r="391" spans="1:7" ht="11.25">
      <c r="A391" s="79"/>
      <c r="B391" s="79"/>
      <c r="C391" s="31" t="s">
        <v>65</v>
      </c>
      <c r="D391" s="32">
        <v>156452.4</v>
      </c>
      <c r="E391" s="33">
        <v>0</v>
      </c>
      <c r="F391" s="34">
        <f t="shared" si="6"/>
        <v>0</v>
      </c>
      <c r="G391" s="1"/>
    </row>
    <row r="392" spans="1:7" ht="11.25">
      <c r="A392" s="79"/>
      <c r="B392" s="31" t="s">
        <v>7</v>
      </c>
      <c r="C392" s="35"/>
      <c r="D392" s="32">
        <f>SUM(D388:D391)</f>
        <v>538883.4299999999</v>
      </c>
      <c r="E392" s="33">
        <f>SUM(E388:E391)</f>
        <v>139905794.96</v>
      </c>
      <c r="F392" s="34">
        <f t="shared" si="6"/>
        <v>25.962163089705694</v>
      </c>
      <c r="G392" s="5"/>
    </row>
    <row r="393" spans="1:7" ht="11.25">
      <c r="A393" s="79"/>
      <c r="B393" s="79" t="s">
        <v>58</v>
      </c>
      <c r="C393" s="31" t="s">
        <v>5</v>
      </c>
      <c r="D393" s="32">
        <v>0</v>
      </c>
      <c r="E393" s="43">
        <v>0</v>
      </c>
      <c r="F393" s="34">
        <v>0</v>
      </c>
      <c r="G393" s="1"/>
    </row>
    <row r="394" spans="1:7" ht="11.25">
      <c r="A394" s="79"/>
      <c r="B394" s="79"/>
      <c r="C394" s="31" t="s">
        <v>6</v>
      </c>
      <c r="D394" s="32">
        <v>62052.5</v>
      </c>
      <c r="E394" s="44">
        <v>637461.21</v>
      </c>
      <c r="F394" s="34">
        <f t="shared" si="6"/>
        <v>1.0272933564320534</v>
      </c>
      <c r="G394" s="1"/>
    </row>
    <row r="395" spans="1:7" ht="22.5">
      <c r="A395" s="79"/>
      <c r="B395" s="79"/>
      <c r="C395" s="31" t="s">
        <v>64</v>
      </c>
      <c r="D395" s="32">
        <v>136290.48</v>
      </c>
      <c r="E395" s="43">
        <v>8312495.69</v>
      </c>
      <c r="F395" s="34">
        <f>E395/D395/10</f>
        <v>6.099102219025129</v>
      </c>
      <c r="G395" s="1"/>
    </row>
    <row r="396" spans="1:7" ht="11.25">
      <c r="A396" s="79"/>
      <c r="B396" s="79"/>
      <c r="C396" s="31" t="s">
        <v>65</v>
      </c>
      <c r="D396" s="32">
        <v>0</v>
      </c>
      <c r="E396" s="33">
        <v>0</v>
      </c>
      <c r="F396" s="34">
        <v>0</v>
      </c>
      <c r="G396" s="1"/>
    </row>
    <row r="397" spans="1:7" ht="11.25">
      <c r="A397" s="79"/>
      <c r="B397" s="31" t="s">
        <v>9</v>
      </c>
      <c r="C397" s="35"/>
      <c r="D397" s="32">
        <f>SUM(D393:D396)</f>
        <v>198342.98</v>
      </c>
      <c r="E397" s="33">
        <f>SUM(E393:E396)</f>
        <v>8949956.9</v>
      </c>
      <c r="F397" s="34">
        <f t="shared" si="6"/>
        <v>4.512363835614449</v>
      </c>
      <c r="G397" s="5"/>
    </row>
    <row r="398" spans="1:7" ht="11.25">
      <c r="A398" s="79"/>
      <c r="B398" s="79" t="s">
        <v>59</v>
      </c>
      <c r="C398" s="31" t="s">
        <v>5</v>
      </c>
      <c r="D398" s="32">
        <v>0</v>
      </c>
      <c r="E398" s="43">
        <v>0</v>
      </c>
      <c r="F398" s="34">
        <v>0</v>
      </c>
      <c r="G398" s="1"/>
    </row>
    <row r="399" spans="1:7" ht="11.25">
      <c r="A399" s="79"/>
      <c r="B399" s="79"/>
      <c r="C399" s="31" t="s">
        <v>6</v>
      </c>
      <c r="D399" s="32">
        <v>0</v>
      </c>
      <c r="E399" s="44">
        <v>0</v>
      </c>
      <c r="F399" s="34">
        <v>0</v>
      </c>
      <c r="G399" s="1"/>
    </row>
    <row r="400" spans="1:7" ht="22.5">
      <c r="A400" s="79"/>
      <c r="B400" s="79"/>
      <c r="C400" s="31" t="s">
        <v>64</v>
      </c>
      <c r="D400" s="32">
        <v>176050</v>
      </c>
      <c r="E400" s="43">
        <v>130955838.06</v>
      </c>
      <c r="F400" s="34">
        <f t="shared" si="6"/>
        <v>74.38559389946037</v>
      </c>
      <c r="G400" s="1"/>
    </row>
    <row r="401" spans="1:7" ht="11.25">
      <c r="A401" s="79"/>
      <c r="B401" s="79"/>
      <c r="C401" s="31" t="s">
        <v>65</v>
      </c>
      <c r="D401" s="32">
        <v>0</v>
      </c>
      <c r="E401" s="33">
        <v>0</v>
      </c>
      <c r="F401" s="34">
        <v>0</v>
      </c>
      <c r="G401" s="1"/>
    </row>
    <row r="402" spans="1:7" ht="11.25">
      <c r="A402" s="79"/>
      <c r="B402" s="31" t="s">
        <v>9</v>
      </c>
      <c r="C402" s="35"/>
      <c r="D402" s="32">
        <f>SUM(D398:D401)</f>
        <v>176050</v>
      </c>
      <c r="E402" s="33">
        <f>SUM(E398:E401)</f>
        <v>130955838.06</v>
      </c>
      <c r="F402" s="34">
        <f t="shared" si="6"/>
        <v>74.38559389946037</v>
      </c>
      <c r="G402" s="5"/>
    </row>
    <row r="403" spans="1:7" ht="11.25">
      <c r="A403" s="79"/>
      <c r="B403" s="79" t="s">
        <v>60</v>
      </c>
      <c r="C403" s="31" t="s">
        <v>5</v>
      </c>
      <c r="D403" s="32">
        <v>0</v>
      </c>
      <c r="E403" s="33">
        <v>0</v>
      </c>
      <c r="F403" s="34">
        <v>0</v>
      </c>
      <c r="G403" s="1"/>
    </row>
    <row r="404" spans="1:7" ht="11.25">
      <c r="A404" s="79"/>
      <c r="B404" s="79"/>
      <c r="C404" s="31" t="s">
        <v>6</v>
      </c>
      <c r="D404" s="32">
        <v>5258.3</v>
      </c>
      <c r="E404" s="33">
        <v>0</v>
      </c>
      <c r="F404" s="34">
        <f t="shared" si="6"/>
        <v>0</v>
      </c>
      <c r="G404" s="1"/>
    </row>
    <row r="405" spans="1:7" ht="22.5">
      <c r="A405" s="79"/>
      <c r="B405" s="79"/>
      <c r="C405" s="31" t="s">
        <v>64</v>
      </c>
      <c r="D405" s="32">
        <v>2779.8</v>
      </c>
      <c r="E405" s="33">
        <v>0</v>
      </c>
      <c r="F405" s="34">
        <f t="shared" si="6"/>
        <v>0</v>
      </c>
      <c r="G405" s="1"/>
    </row>
    <row r="406" spans="1:7" ht="11.25">
      <c r="A406" s="79"/>
      <c r="B406" s="79"/>
      <c r="C406" s="31" t="s">
        <v>65</v>
      </c>
      <c r="D406" s="32">
        <v>156452.4</v>
      </c>
      <c r="E406" s="33">
        <v>0</v>
      </c>
      <c r="F406" s="34">
        <f t="shared" si="6"/>
        <v>0</v>
      </c>
      <c r="G406" s="1"/>
    </row>
    <row r="407" spans="1:7" ht="11.25">
      <c r="A407" s="79"/>
      <c r="B407" s="31" t="s">
        <v>9</v>
      </c>
      <c r="C407" s="35"/>
      <c r="D407" s="32">
        <f>SUM(D403:D406)</f>
        <v>164490.5</v>
      </c>
      <c r="E407" s="33">
        <f>SUM(E403:E406)</f>
        <v>0</v>
      </c>
      <c r="F407" s="34">
        <f aca="true" t="shared" si="7" ref="F407:F417">E407/D407*100</f>
        <v>0</v>
      </c>
      <c r="G407" s="5"/>
    </row>
    <row r="408" spans="1:7" ht="11.25">
      <c r="A408" s="79">
        <v>18</v>
      </c>
      <c r="B408" s="79" t="s">
        <v>86</v>
      </c>
      <c r="C408" s="31" t="s">
        <v>5</v>
      </c>
      <c r="D408" s="32">
        <v>0</v>
      </c>
      <c r="E408" s="33">
        <v>0</v>
      </c>
      <c r="F408" s="34">
        <v>0</v>
      </c>
      <c r="G408" s="1"/>
    </row>
    <row r="409" spans="1:7" ht="11.25">
      <c r="A409" s="79"/>
      <c r="B409" s="79"/>
      <c r="C409" s="31" t="s">
        <v>6</v>
      </c>
      <c r="D409" s="32">
        <v>0</v>
      </c>
      <c r="E409" s="33">
        <v>0</v>
      </c>
      <c r="F409" s="34">
        <v>0</v>
      </c>
      <c r="G409" s="1"/>
    </row>
    <row r="410" spans="1:7" ht="22.5">
      <c r="A410" s="79"/>
      <c r="B410" s="79"/>
      <c r="C410" s="31" t="s">
        <v>64</v>
      </c>
      <c r="D410" s="32">
        <v>16000</v>
      </c>
      <c r="E410" s="33">
        <v>0</v>
      </c>
      <c r="F410" s="34">
        <v>0</v>
      </c>
      <c r="G410" s="1"/>
    </row>
    <row r="411" spans="1:7" ht="11.25">
      <c r="A411" s="79"/>
      <c r="B411" s="79"/>
      <c r="C411" s="31" t="s">
        <v>65</v>
      </c>
      <c r="D411" s="32">
        <v>140000</v>
      </c>
      <c r="E411" s="33">
        <v>0</v>
      </c>
      <c r="F411" s="34">
        <f t="shared" si="7"/>
        <v>0</v>
      </c>
      <c r="G411" s="1"/>
    </row>
    <row r="412" spans="1:7" ht="11.25">
      <c r="A412" s="79"/>
      <c r="B412" s="31" t="s">
        <v>7</v>
      </c>
      <c r="C412" s="35"/>
      <c r="D412" s="32">
        <f>SUM(D408:D411)</f>
        <v>156000</v>
      </c>
      <c r="E412" s="33">
        <f>SUM(E408:E411)</f>
        <v>0</v>
      </c>
      <c r="F412" s="34">
        <f t="shared" si="7"/>
        <v>0</v>
      </c>
      <c r="G412" s="5"/>
    </row>
    <row r="413" spans="1:7" ht="11.25">
      <c r="A413" s="79"/>
      <c r="B413" s="79" t="s">
        <v>61</v>
      </c>
      <c r="C413" s="31" t="s">
        <v>5</v>
      </c>
      <c r="D413" s="32">
        <v>0</v>
      </c>
      <c r="E413" s="33">
        <v>0</v>
      </c>
      <c r="F413" s="34">
        <v>0</v>
      </c>
      <c r="G413" s="1"/>
    </row>
    <row r="414" spans="1:7" ht="11.25">
      <c r="A414" s="79"/>
      <c r="B414" s="79"/>
      <c r="C414" s="31" t="s">
        <v>6</v>
      </c>
      <c r="D414" s="32">
        <v>0</v>
      </c>
      <c r="E414" s="33">
        <v>0</v>
      </c>
      <c r="F414" s="34">
        <v>0</v>
      </c>
      <c r="G414" s="1"/>
    </row>
    <row r="415" spans="1:7" ht="22.5">
      <c r="A415" s="79"/>
      <c r="B415" s="79"/>
      <c r="C415" s="31" t="s">
        <v>64</v>
      </c>
      <c r="D415" s="32">
        <v>16000</v>
      </c>
      <c r="E415" s="33">
        <v>0</v>
      </c>
      <c r="F415" s="34">
        <v>0</v>
      </c>
      <c r="G415" s="1"/>
    </row>
    <row r="416" spans="1:7" ht="11.25">
      <c r="A416" s="79"/>
      <c r="B416" s="79"/>
      <c r="C416" s="31" t="s">
        <v>65</v>
      </c>
      <c r="D416" s="32">
        <v>140000</v>
      </c>
      <c r="E416" s="33">
        <v>0</v>
      </c>
      <c r="F416" s="34">
        <f t="shared" si="7"/>
        <v>0</v>
      </c>
      <c r="G416" s="1"/>
    </row>
    <row r="417" spans="1:7" ht="11.25">
      <c r="A417" s="79"/>
      <c r="B417" s="31" t="s">
        <v>9</v>
      </c>
      <c r="C417" s="35"/>
      <c r="D417" s="36">
        <f>SUM(D413:D416)</f>
        <v>156000</v>
      </c>
      <c r="E417" s="37">
        <f>SUM(E413:E416)</f>
        <v>0</v>
      </c>
      <c r="F417" s="38">
        <f t="shared" si="7"/>
        <v>0</v>
      </c>
      <c r="G417" s="5"/>
    </row>
    <row r="418" spans="1:9" ht="11.25">
      <c r="A418" s="89"/>
      <c r="B418" s="90" t="s">
        <v>62</v>
      </c>
      <c r="C418" s="40" t="s">
        <v>5</v>
      </c>
      <c r="D418" s="41">
        <f>SUM(D3+D18+D63+D93+D123+D143+D153+D168+D198+D223+D258+D283+D308+D343+D358+D373+D388+D408)</f>
        <v>102926.9</v>
      </c>
      <c r="E418" s="74">
        <f>1562.79+4443.14+527.12+44053.5+1156.71</f>
        <v>51743.26</v>
      </c>
      <c r="F418" s="42">
        <f>E418/D418*100</f>
        <v>50.27185313071705</v>
      </c>
      <c r="G418" s="30"/>
      <c r="H418" s="28"/>
      <c r="I418" s="28"/>
    </row>
    <row r="419" spans="1:9" ht="11.25">
      <c r="A419" s="89"/>
      <c r="B419" s="90"/>
      <c r="C419" s="40" t="s">
        <v>6</v>
      </c>
      <c r="D419" s="41">
        <f>SUM(D4+D19+D64+D94+D124+D144+D154+D169+D199+D224+D259+D284+D309+D344+D359+D374+D389+D409)</f>
        <v>2122580.9000000004</v>
      </c>
      <c r="E419" s="74">
        <f>2198.37+1292234.7+34667.94+900+281.29+2601.09+329.37+2129.33+21009.07+575.7+525.9+637.46</f>
        <v>1358090.2200000002</v>
      </c>
      <c r="F419" s="42">
        <f>E419/D419*100</f>
        <v>63.982966208732016</v>
      </c>
      <c r="G419" s="30"/>
      <c r="H419" s="28"/>
      <c r="I419" s="28"/>
    </row>
    <row r="420" spans="1:9" ht="22.5">
      <c r="A420" s="89"/>
      <c r="B420" s="90"/>
      <c r="C420" s="40" t="s">
        <v>64</v>
      </c>
      <c r="D420" s="41">
        <f>SUM(D5+D20+D65+D95+D125+D145+D155+D170+D200+D225+D260+D285+D310+D345+D360+D375+D390+D410)</f>
        <v>2398867.29</v>
      </c>
      <c r="E420" s="75">
        <f>139268.33+63116.849421108+48242.63+273768.65+200+2601.09+24299.94+25158.53+78082.68+18564.77+582658.4+196973.66+1779.21</f>
        <v>1454714.739421108</v>
      </c>
      <c r="F420" s="42">
        <f>E420/D420*100</f>
        <v>60.641734767291275</v>
      </c>
      <c r="G420" s="29"/>
      <c r="I420" s="28"/>
    </row>
    <row r="421" spans="1:9" ht="11.25">
      <c r="A421" s="89"/>
      <c r="B421" s="90"/>
      <c r="C421" s="40" t="s">
        <v>65</v>
      </c>
      <c r="D421" s="41">
        <f>SUM(D6+D21+D66+D96+D126+D146+D156+D171+D201+D226+D261+D286+D311+D346+D361+D376+D391+D411)</f>
        <v>1439764.06</v>
      </c>
      <c r="E421" s="75">
        <f>675.08+77291.75+24406.15+145885.08+168895.83+31090.59</f>
        <v>448244.48000000004</v>
      </c>
      <c r="F421" s="42">
        <f>E421/D421*100</f>
        <v>31.133189975585307</v>
      </c>
      <c r="G421" s="29"/>
      <c r="I421" s="28"/>
    </row>
    <row r="422" spans="1:9" ht="11.25">
      <c r="A422" s="39"/>
      <c r="B422" s="39"/>
      <c r="C422" s="40" t="s">
        <v>63</v>
      </c>
      <c r="D422" s="41">
        <f>SUM(D7+D22+D67+D97+D127+D147+D157+D172+D202+D227+D262+D287+D312+D347+D362+D377+D392+D412)</f>
        <v>6052456.15</v>
      </c>
      <c r="E422" s="75">
        <f>0+139905.79+525.9+65255.33+115220.14+53360.85+275897.98+200+406.66+5753.7+24581.22+25158.53+900+223967.76+53232.7+2087842.43+231419.33+1779.21</f>
        <v>3305407.53</v>
      </c>
      <c r="F422" s="42">
        <f>E422/D422*100</f>
        <v>54.61266381913398</v>
      </c>
      <c r="G422" s="29"/>
      <c r="I422" s="28"/>
    </row>
    <row r="423" spans="4:5" ht="11.25">
      <c r="D423" s="9"/>
      <c r="E423" s="76"/>
    </row>
  </sheetData>
  <sheetProtection/>
  <mergeCells count="169">
    <mergeCell ref="A413:A417"/>
    <mergeCell ref="B413:B416"/>
    <mergeCell ref="A418:A421"/>
    <mergeCell ref="B418:B421"/>
    <mergeCell ref="A398:A402"/>
    <mergeCell ref="B398:B401"/>
    <mergeCell ref="A403:A407"/>
    <mergeCell ref="B403:B406"/>
    <mergeCell ref="A408:A412"/>
    <mergeCell ref="B408:B411"/>
    <mergeCell ref="A383:A387"/>
    <mergeCell ref="B383:B386"/>
    <mergeCell ref="A388:A392"/>
    <mergeCell ref="B388:B391"/>
    <mergeCell ref="A393:A397"/>
    <mergeCell ref="B393:B396"/>
    <mergeCell ref="A368:A372"/>
    <mergeCell ref="B368:B371"/>
    <mergeCell ref="A373:A377"/>
    <mergeCell ref="B373:B376"/>
    <mergeCell ref="A378:A382"/>
    <mergeCell ref="B378:B381"/>
    <mergeCell ref="A353:A357"/>
    <mergeCell ref="B353:B356"/>
    <mergeCell ref="A358:A362"/>
    <mergeCell ref="B358:B361"/>
    <mergeCell ref="A363:A367"/>
    <mergeCell ref="B363:B366"/>
    <mergeCell ref="A338:A342"/>
    <mergeCell ref="B338:B341"/>
    <mergeCell ref="A343:A347"/>
    <mergeCell ref="B343:B346"/>
    <mergeCell ref="A348:A352"/>
    <mergeCell ref="B348:B351"/>
    <mergeCell ref="A318:A322"/>
    <mergeCell ref="B318:B321"/>
    <mergeCell ref="A328:A332"/>
    <mergeCell ref="B328:B331"/>
    <mergeCell ref="A333:A337"/>
    <mergeCell ref="B333:B336"/>
    <mergeCell ref="B323:B326"/>
    <mergeCell ref="A323:A327"/>
    <mergeCell ref="A303:A307"/>
    <mergeCell ref="B303:B306"/>
    <mergeCell ref="A308:A312"/>
    <mergeCell ref="B308:B311"/>
    <mergeCell ref="A313:A317"/>
    <mergeCell ref="B313:B316"/>
    <mergeCell ref="A288:A292"/>
    <mergeCell ref="B288:B291"/>
    <mergeCell ref="A293:A297"/>
    <mergeCell ref="B293:B296"/>
    <mergeCell ref="A298:A302"/>
    <mergeCell ref="B298:B301"/>
    <mergeCell ref="A273:A277"/>
    <mergeCell ref="B273:B276"/>
    <mergeCell ref="A278:A282"/>
    <mergeCell ref="B278:B281"/>
    <mergeCell ref="A283:A287"/>
    <mergeCell ref="B283:B286"/>
    <mergeCell ref="A258:A262"/>
    <mergeCell ref="B258:B261"/>
    <mergeCell ref="A263:A267"/>
    <mergeCell ref="B263:B266"/>
    <mergeCell ref="A268:A272"/>
    <mergeCell ref="B268:B271"/>
    <mergeCell ref="A243:A247"/>
    <mergeCell ref="B243:B246"/>
    <mergeCell ref="A248:A252"/>
    <mergeCell ref="B248:B251"/>
    <mergeCell ref="A253:A257"/>
    <mergeCell ref="B253:B256"/>
    <mergeCell ref="A228:A232"/>
    <mergeCell ref="B228:B231"/>
    <mergeCell ref="A233:A237"/>
    <mergeCell ref="B233:B236"/>
    <mergeCell ref="A238:A242"/>
    <mergeCell ref="B238:B241"/>
    <mergeCell ref="A213:A217"/>
    <mergeCell ref="B213:B216"/>
    <mergeCell ref="A218:A222"/>
    <mergeCell ref="B218:B221"/>
    <mergeCell ref="A223:A227"/>
    <mergeCell ref="B223:B226"/>
    <mergeCell ref="A198:A202"/>
    <mergeCell ref="B198:B201"/>
    <mergeCell ref="A203:A207"/>
    <mergeCell ref="B203:B206"/>
    <mergeCell ref="A208:A212"/>
    <mergeCell ref="B208:B211"/>
    <mergeCell ref="A183:A187"/>
    <mergeCell ref="B183:B186"/>
    <mergeCell ref="A188:A192"/>
    <mergeCell ref="B188:B191"/>
    <mergeCell ref="A193:A197"/>
    <mergeCell ref="B193:B196"/>
    <mergeCell ref="A168:A172"/>
    <mergeCell ref="B168:B171"/>
    <mergeCell ref="A173:A177"/>
    <mergeCell ref="B173:B176"/>
    <mergeCell ref="A178:A182"/>
    <mergeCell ref="B178:B181"/>
    <mergeCell ref="A153:A157"/>
    <mergeCell ref="B153:B156"/>
    <mergeCell ref="A158:A162"/>
    <mergeCell ref="B158:B161"/>
    <mergeCell ref="A163:A167"/>
    <mergeCell ref="B163:B166"/>
    <mergeCell ref="A138:A142"/>
    <mergeCell ref="B138:B141"/>
    <mergeCell ref="A143:A147"/>
    <mergeCell ref="B143:B146"/>
    <mergeCell ref="A148:A152"/>
    <mergeCell ref="B148:B151"/>
    <mergeCell ref="A123:A127"/>
    <mergeCell ref="B123:B126"/>
    <mergeCell ref="A128:A132"/>
    <mergeCell ref="B128:B131"/>
    <mergeCell ref="A133:A137"/>
    <mergeCell ref="B133:B136"/>
    <mergeCell ref="A108:A112"/>
    <mergeCell ref="B108:B111"/>
    <mergeCell ref="A113:A117"/>
    <mergeCell ref="B113:B116"/>
    <mergeCell ref="A118:A122"/>
    <mergeCell ref="B118:B121"/>
    <mergeCell ref="A93:A97"/>
    <mergeCell ref="B93:B96"/>
    <mergeCell ref="A98:A102"/>
    <mergeCell ref="B98:B101"/>
    <mergeCell ref="A103:A107"/>
    <mergeCell ref="B103:B106"/>
    <mergeCell ref="A78:A82"/>
    <mergeCell ref="B78:B81"/>
    <mergeCell ref="A83:A87"/>
    <mergeCell ref="B83:B86"/>
    <mergeCell ref="A88:A92"/>
    <mergeCell ref="B88:B91"/>
    <mergeCell ref="A63:A67"/>
    <mergeCell ref="B63:B66"/>
    <mergeCell ref="A68:A72"/>
    <mergeCell ref="B68:B71"/>
    <mergeCell ref="A73:A77"/>
    <mergeCell ref="B73:B76"/>
    <mergeCell ref="A48:A52"/>
    <mergeCell ref="B48:B51"/>
    <mergeCell ref="A53:A57"/>
    <mergeCell ref="B53:B56"/>
    <mergeCell ref="A58:A62"/>
    <mergeCell ref="B58:B61"/>
    <mergeCell ref="A33:A37"/>
    <mergeCell ref="B33:B36"/>
    <mergeCell ref="A38:A42"/>
    <mergeCell ref="B38:B41"/>
    <mergeCell ref="A43:A47"/>
    <mergeCell ref="B43:B46"/>
    <mergeCell ref="A18:A22"/>
    <mergeCell ref="B18:B21"/>
    <mergeCell ref="A23:A27"/>
    <mergeCell ref="B23:B26"/>
    <mergeCell ref="A28:A32"/>
    <mergeCell ref="B28:B31"/>
    <mergeCell ref="A1:F1"/>
    <mergeCell ref="A3:A7"/>
    <mergeCell ref="B3:B6"/>
    <mergeCell ref="A8:A12"/>
    <mergeCell ref="B8:B11"/>
    <mergeCell ref="A13:A17"/>
    <mergeCell ref="B13:B1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Никонцев Артур Вадимович</dc:creator>
  <cp:keywords/>
  <dc:description/>
  <cp:lastModifiedBy>Никонцев Артур Вадимович</cp:lastModifiedBy>
  <cp:lastPrinted>2021-08-02T09:00:09Z</cp:lastPrinted>
  <dcterms:created xsi:type="dcterms:W3CDTF">2021-08-02T08:08:57Z</dcterms:created>
  <dcterms:modified xsi:type="dcterms:W3CDTF">2022-01-12T09:21:19Z</dcterms:modified>
  <cp:category/>
  <cp:version/>
  <cp:contentType/>
  <cp:contentStatus/>
</cp:coreProperties>
</file>