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<sst xmlns="http://schemas.openxmlformats.org/spreadsheetml/2006/main" count="505" uniqueCount="93">
  <si>
    <t>№ п/п</t>
  </si>
  <si>
    <t>Наименование программы/ подпрограммы
государственный заказчик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</si>
  <si>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</si>
  <si>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</si>
  <si>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</si>
  <si>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</si>
  <si>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</si>
  <si>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Итого по муниципальной программе, в том числе:</t>
  </si>
  <si>
    <t>Итого по подпрограмме</t>
  </si>
  <si>
    <t>Обеспечивающая подпрограмма</t>
  </si>
  <si>
    <t>Доступная среда</t>
  </si>
  <si>
    <t>Развитие и поддержка социально-ориентированных некоммерческих организаций</t>
  </si>
  <si>
    <t>Развитие физической культуры и спорта</t>
  </si>
  <si>
    <t>Охрана окружающей среды</t>
  </si>
  <si>
    <t>Обеспечение жильем молодых семей</t>
  </si>
  <si>
    <t>Чистая вода</t>
  </si>
  <si>
    <t>Энергосбережение и повышение энергетической эффективности</t>
  </si>
  <si>
    <t>Развитие имущественного комплекса</t>
  </si>
  <si>
    <t>Управление муниципальными финансами</t>
  </si>
  <si>
    <t>Мир и согласие. Новые возможности</t>
  </si>
  <si>
    <t>Молодежь Подмосковья</t>
  </si>
  <si>
    <t>Комфортная городская среда</t>
  </si>
  <si>
    <t>Итого по муниципальным программам Московской области</t>
  </si>
  <si>
    <t>Всего</t>
  </si>
  <si>
    <t>Плановый объем финансирования (тыс. рублей)</t>
  </si>
  <si>
    <t>Средства бюджета городского округа Долгопрудный</t>
  </si>
  <si>
    <t>Другие источники</t>
  </si>
  <si>
    <t>«Здравоохранение»
Отдел социальной поддержки и здравоохранения</t>
  </si>
  <si>
    <t>Профилактика заболеваний и формирование здорового образа жизни. Развитие первичной медико-санитарной помощи</t>
  </si>
  <si>
    <t>Финансовое обеспечение системы организации медицинской помощи</t>
  </si>
  <si>
    <t>«Культура»
Отдел по культуре и туризму Управления культуры, физической культуры, спорта, туризма и молодежной политики</t>
  </si>
  <si>
    <t>Развитие парков культуры и отдыха</t>
  </si>
  <si>
    <t>«Образование»
Управление образования администрации городского округа Долгопрудный</t>
  </si>
  <si>
    <t>Дошкольное образование</t>
  </si>
  <si>
    <t>Общее образование</t>
  </si>
  <si>
    <t>Дополнительное образование, воспитание и психолого-социальное сопровождение детей</t>
  </si>
  <si>
    <t>Профессиональное образование</t>
  </si>
  <si>
    <t>«Социальная защита населения»
Отдел социальной поддержки и здравоохранения</t>
  </si>
  <si>
    <t>Социальная поддержка граждан</t>
  </si>
  <si>
    <t>Развитие системы отдыха и оздоровления детей</t>
  </si>
  <si>
    <t>Развитие трудовых ресурсов и охраны труда</t>
  </si>
  <si>
    <t>Подготовка к проведению в 2018 году чемпионата мира по футболу и эффективное использование тренировочных площадок после чемпионата мира по футболу</t>
  </si>
  <si>
    <t>Подготовка спортивного резерва</t>
  </si>
  <si>
    <t>Обеспечение эпизоотического и ветеринарно-санитарного благополучия</t>
  </si>
  <si>
    <t>Региональная программа в области обращения с отходами, в том числе с твердыми коммунальными отходами</t>
  </si>
  <si>
    <t>Профилактика преступлений и иных правонарушений</t>
  </si>
  <si>
    <t>Развитие и совершенствование систем оповещения и информирования населения Московской области</t>
  </si>
  <si>
    <t>Комплексное освоение  земельных участков  в целях жилищного строительства  и развитие застроенных территорий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</si>
  <si>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</si>
  <si>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Системы водоотведения</t>
  </si>
  <si>
    <t>Создание условий для обеспечения качественными коммунальными услугами</t>
  </si>
  <si>
    <t>Инвестиции</t>
  </si>
  <si>
    <t>Развитие конкуренции</t>
  </si>
  <si>
    <t>Развитие малого и среднего предпринимательства</t>
  </si>
  <si>
    <t>Развитие потребительского рынка и услуг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</si>
  <si>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</si>
  <si>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Развитие туризма в Московской области</t>
  </si>
  <si>
    <t xml:space="preserve">Пассажирский транспорт общего пользования
</t>
  </si>
  <si>
    <t>Дороги Подмосковья</t>
  </si>
  <si>
    <t xml:space="preserve">«Цифровое муниципальное образование» 
Отдел услуг и ИКТ Управления экономики
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</si>
  <si>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</si>
  <si>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</si>
  <si>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Благоустройство территорий</t>
  </si>
  <si>
    <t>Строительство (реконструкция) объектов образования</t>
  </si>
  <si>
    <t>«Предпринимательство»
Отдел развития предпринимательства и потребительского рынка Управления экономики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</si>
  <si>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</si>
  <si>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«Экология и окружающая среда»
Отдел содержания территорий и охраны окружающей среды Управления жилищно-коммунального хозяйства и благоустройства</t>
  </si>
  <si>
    <t>«Развитие инженерной инфраструктуры и энергоэффективности»
Управление жилищно-коммунального хозяйства и благоустройства</t>
  </si>
  <si>
    <t>«Формирование современной комфортной городской среды»
Управление жилищно-коммунального хозяйства и благоустройства</t>
  </si>
  <si>
    <t>СВОДНЫЙ (ГОДОВОЙ) ОТЧЕТ о реализациции муниципальных программ городского округа Долгопрудный
 за январь - декабрь 2020 года</t>
  </si>
  <si>
    <t>Развитие музейного дела в Московской области</t>
  </si>
  <si>
    <t>Развитие библиотечного дела в Московской области</t>
  </si>
  <si>
    <t>Развитие профессионального искусства, гастрольно-концертной и культурно-досуговой деятельности, кинематографии Московской области</t>
  </si>
  <si>
    <t>Развитие образования в сфере культуры Московской области</t>
  </si>
  <si>
    <t>Развитие архивного дела в Московской области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</si>
  <si>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</si>
  <si>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</si>
  <si>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</si>
  <si>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 xml:space="preserve">Обеспечение жильем отдельных категорий граждан, установленных федеральным  законодательством </t>
  </si>
  <si>
    <t>Развитие газификации</t>
  </si>
  <si>
    <t xml:space="preserve">Совершенствование муниципальной службы </t>
  </si>
  <si>
    <t>Разработка Генерального плана развития городского округа</t>
  </si>
  <si>
    <t>Реализация политики пространственного развития городского округа</t>
  </si>
  <si>
    <t>Создание условий для обеспечения комфортного проживания жителей в многоквартирных домах Московской области</t>
  </si>
  <si>
    <t>«Спорт»
Управление культуры, физической культуры, спорта, туризма и молодежной политики администрации городского округа Долгопрудный</t>
  </si>
  <si>
    <t xml:space="preserve">«Развитие сельского хозяйства»
Управления жилищно-коммунального хозяйства и благоустройства
</t>
  </si>
  <si>
    <t>«Безопасность и обеспечение безопасности жизнедеятельности населения»
Отдел гражданской обороны, предупреждения и ликвидации чрезвычайных ситуаций</t>
  </si>
  <si>
    <t>«Жилище»
Отдел по вопросам строительства Управления по строительству, транспорту и дорожному хозяйству</t>
  </si>
  <si>
    <t>«Управление имуществом и муниципальными финансами»
Управление экономики</t>
  </si>
  <si>
    <t>«Развитие институтов гражданского общества, повышение эффективности местного самоуправления и реализации молодежной политики»
Отдел социальных коммуникаций и организационной работы Управление делами)</t>
  </si>
  <si>
    <t xml:space="preserve">«Развитие и функционирование дорожно-транспортного комплекса»
Отдел транспорта, связи и дорожного хозяйства </t>
  </si>
  <si>
    <t xml:space="preserve">«Архитектура и градостроительство»
Отдел архитектуры и развития территорий
</t>
  </si>
  <si>
    <t xml:space="preserve">«Строительство объектов социальной инфраструктуры»
Отдел по вопросам строительства 
Управления по строительству, транспорту и дорожному хозяйству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</si>
</sst>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33" borderId="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/>
    </xf>
    <xf numFmtId="4" fontId="2" fillId="33" borderId="11" xfId="0" applyNumberFormat="1" applyFont="1" applyFill="1" applyBorder="1" applyAlignment="1" applyProtection="1">
      <alignment horizontal="right" vertical="top" wrapText="1"/>
      <protection locked="0"/>
    </xf>
    <xf numFmtId="0" fontId="4" fillId="33" borderId="10" xfId="0" applyNumberFormat="1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" fontId="2" fillId="33" borderId="13" xfId="0" applyNumberFormat="1" applyFont="1" applyFill="1" applyBorder="1" applyAlignment="1" applyProtection="1">
      <alignment horizontal="right" vertical="top" wrapText="1"/>
      <protection locked="0"/>
    </xf>
    <xf numFmtId="0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3" xfId="0" applyNumberFormat="1" applyFont="1" applyFill="1" applyBorder="1" applyAlignment="1" applyProtection="1">
      <alignment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176" fontId="2" fillId="33" borderId="13" xfId="0" applyNumberFormat="1" applyFont="1" applyFill="1" applyBorder="1" applyAlignment="1" applyProtection="1">
      <alignment horizontal="right" vertical="top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 vertical="top"/>
      <protection locked="0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3"/>
  <sheetViews>
    <sheetView showGridLines="0" tabSelected="1" zoomScale="115" zoomScaleNormal="115" zoomScalePageLayoutView="0" workbookViewId="0" topLeftCell="A391">
      <selection activeCell="D404" sqref="D404"/>
    </sheetView>
  </sheetViews>
  <sheetFormatPr defaultColWidth="10.140625" defaultRowHeight="14.25" customHeight="1"/>
  <cols>
    <col min="1" max="1" width="1.57421875" style="5" customWidth="1"/>
    <col min="2" max="2" width="4.8515625" style="5" customWidth="1"/>
    <col min="3" max="3" width="41.57421875" style="5" customWidth="1"/>
    <col min="4" max="4" width="28.8515625" style="5" customWidth="1"/>
    <col min="5" max="5" width="14.57421875" style="5" customWidth="1"/>
    <col min="6" max="6" width="16.57421875" style="5" customWidth="1"/>
    <col min="7" max="7" width="14.57421875" style="5" customWidth="1"/>
    <col min="8" max="8" width="9.140625" style="0" customWidth="1"/>
    <col min="9" max="9" width="11.57421875" style="0" customWidth="1"/>
    <col min="10" max="10" width="11.8515625" style="0" customWidth="1"/>
    <col min="11" max="13" width="9.140625" style="0" customWidth="1"/>
  </cols>
  <sheetData>
    <row r="1" spans="1:7" ht="22.5" customHeight="1">
      <c r="A1" s="2"/>
      <c r="B1" s="35" t="s">
        <v>69</v>
      </c>
      <c r="C1" s="36"/>
      <c r="D1" s="36"/>
      <c r="E1" s="36"/>
      <c r="F1" s="36"/>
      <c r="G1" s="36"/>
    </row>
    <row r="2" spans="1:7" ht="33.75">
      <c r="A2" s="2"/>
      <c r="B2" s="21" t="s">
        <v>0</v>
      </c>
      <c r="C2" s="22" t="s">
        <v>1</v>
      </c>
      <c r="D2" s="22" t="s">
        <v>2</v>
      </c>
      <c r="E2" s="22" t="s">
        <v>24</v>
      </c>
      <c r="F2" s="22" t="s">
        <v>3</v>
      </c>
      <c r="G2" s="22" t="s">
        <v>4</v>
      </c>
    </row>
    <row r="3" spans="1:7" ht="12.75" customHeight="1">
      <c r="A3" s="2"/>
      <c r="B3" s="32">
        <v>1</v>
      </c>
      <c r="C3" s="34" t="s">
        <v>27</v>
      </c>
      <c r="D3" s="23" t="s">
        <v>5</v>
      </c>
      <c r="E3" s="19">
        <f>E8+E13</f>
        <v>0</v>
      </c>
      <c r="F3" s="19">
        <f>F8+F13</f>
        <v>0</v>
      </c>
      <c r="G3" s="19">
        <v>0</v>
      </c>
    </row>
    <row r="4" spans="1:7" ht="22.5">
      <c r="A4" s="2"/>
      <c r="B4" s="32"/>
      <c r="C4" s="32"/>
      <c r="D4" s="23" t="s">
        <v>6</v>
      </c>
      <c r="E4" s="19">
        <f aca="true" t="shared" si="0" ref="E4:F6">E9+E14</f>
        <v>0</v>
      </c>
      <c r="F4" s="19">
        <f t="shared" si="0"/>
        <v>0</v>
      </c>
      <c r="G4" s="19">
        <v>0</v>
      </c>
    </row>
    <row r="5" spans="1:7" ht="22.5">
      <c r="A5" s="2"/>
      <c r="B5" s="32"/>
      <c r="C5" s="32"/>
      <c r="D5" s="23" t="s">
        <v>25</v>
      </c>
      <c r="E5" s="19">
        <f t="shared" si="0"/>
        <v>6441</v>
      </c>
      <c r="F5" s="19">
        <f t="shared" si="0"/>
        <v>5771.68</v>
      </c>
      <c r="G5" s="19">
        <f aca="true" t="shared" si="1" ref="G5:G72">F5/E5*100</f>
        <v>89.6084458934948</v>
      </c>
    </row>
    <row r="6" spans="1:7" ht="12.75">
      <c r="A6" s="2"/>
      <c r="B6" s="32"/>
      <c r="C6" s="32"/>
      <c r="D6" s="23" t="s">
        <v>26</v>
      </c>
      <c r="E6" s="19">
        <f t="shared" si="0"/>
        <v>0</v>
      </c>
      <c r="F6" s="19">
        <f t="shared" si="0"/>
        <v>0</v>
      </c>
      <c r="G6" s="19">
        <v>0</v>
      </c>
    </row>
    <row r="7" spans="1:7" ht="12.75">
      <c r="A7" s="2"/>
      <c r="B7" s="32"/>
      <c r="C7" s="23" t="s">
        <v>7</v>
      </c>
      <c r="D7" s="20"/>
      <c r="E7" s="19">
        <f>SUM(E3:E6)</f>
        <v>6441</v>
      </c>
      <c r="F7" s="19">
        <f>SUM(F3:F6)</f>
        <v>5771.68</v>
      </c>
      <c r="G7" s="19">
        <f t="shared" si="1"/>
        <v>89.6084458934948</v>
      </c>
    </row>
    <row r="8" spans="1:7" ht="12.75" customHeight="1">
      <c r="A8" s="2"/>
      <c r="B8" s="32"/>
      <c r="C8" s="34" t="s">
        <v>28</v>
      </c>
      <c r="D8" s="23" t="s">
        <v>5</v>
      </c>
      <c r="E8" s="19">
        <v>0</v>
      </c>
      <c r="F8" s="19">
        <v>0</v>
      </c>
      <c r="G8" s="19">
        <v>0</v>
      </c>
    </row>
    <row r="9" spans="1:7" ht="22.5">
      <c r="A9" s="2"/>
      <c r="B9" s="32"/>
      <c r="C9" s="32"/>
      <c r="D9" s="23" t="s">
        <v>6</v>
      </c>
      <c r="E9" s="19">
        <v>0</v>
      </c>
      <c r="F9" s="19">
        <v>0</v>
      </c>
      <c r="G9" s="19">
        <v>0</v>
      </c>
    </row>
    <row r="10" spans="1:7" ht="22.5">
      <c r="A10" s="2"/>
      <c r="B10" s="32"/>
      <c r="C10" s="32"/>
      <c r="D10" s="23" t="s">
        <v>25</v>
      </c>
      <c r="E10" s="19">
        <v>0</v>
      </c>
      <c r="F10" s="19">
        <v>0</v>
      </c>
      <c r="G10" s="19">
        <v>0</v>
      </c>
    </row>
    <row r="11" spans="1:7" ht="12.75">
      <c r="A11" s="2"/>
      <c r="B11" s="32"/>
      <c r="C11" s="32"/>
      <c r="D11" s="23" t="s">
        <v>26</v>
      </c>
      <c r="E11" s="19">
        <v>0</v>
      </c>
      <c r="F11" s="19">
        <v>0</v>
      </c>
      <c r="G11" s="19">
        <v>0</v>
      </c>
    </row>
    <row r="12" spans="1:7" ht="12.75">
      <c r="A12" s="2"/>
      <c r="B12" s="32"/>
      <c r="C12" s="23" t="s">
        <v>8</v>
      </c>
      <c r="D12" s="20"/>
      <c r="E12" s="19">
        <f>SUM(E8:E11)</f>
        <v>0</v>
      </c>
      <c r="F12" s="19">
        <f>SUM(F8:F11)</f>
        <v>0</v>
      </c>
      <c r="G12" s="19">
        <v>0</v>
      </c>
    </row>
    <row r="13" spans="1:7" ht="12.75" customHeight="1">
      <c r="A13" s="2"/>
      <c r="B13" s="32"/>
      <c r="C13" s="34" t="s">
        <v>29</v>
      </c>
      <c r="D13" s="23" t="s">
        <v>5</v>
      </c>
      <c r="E13" s="19">
        <v>0</v>
      </c>
      <c r="F13" s="19">
        <v>0</v>
      </c>
      <c r="G13" s="19">
        <v>0</v>
      </c>
    </row>
    <row r="14" spans="1:7" ht="22.5">
      <c r="A14" s="2"/>
      <c r="B14" s="32"/>
      <c r="C14" s="32"/>
      <c r="D14" s="23" t="s">
        <v>6</v>
      </c>
      <c r="E14" s="19">
        <v>0</v>
      </c>
      <c r="F14" s="19">
        <v>0</v>
      </c>
      <c r="G14" s="19">
        <v>0</v>
      </c>
    </row>
    <row r="15" spans="1:7" ht="22.5">
      <c r="A15" s="2"/>
      <c r="B15" s="32"/>
      <c r="C15" s="32"/>
      <c r="D15" s="23" t="s">
        <v>25</v>
      </c>
      <c r="E15" s="19">
        <v>6441</v>
      </c>
      <c r="F15" s="19">
        <v>5771.68</v>
      </c>
      <c r="G15" s="19">
        <f t="shared" si="1"/>
        <v>89.6084458934948</v>
      </c>
    </row>
    <row r="16" spans="1:7" ht="12.75">
      <c r="A16" s="2"/>
      <c r="B16" s="32"/>
      <c r="C16" s="32"/>
      <c r="D16" s="23" t="s">
        <v>26</v>
      </c>
      <c r="E16" s="19">
        <v>0</v>
      </c>
      <c r="F16" s="19">
        <v>0</v>
      </c>
      <c r="G16" s="19">
        <v>0</v>
      </c>
    </row>
    <row r="17" spans="1:7" ht="12.75">
      <c r="A17" s="2"/>
      <c r="B17" s="32"/>
      <c r="C17" s="23" t="s">
        <v>8</v>
      </c>
      <c r="D17" s="20"/>
      <c r="E17" s="19">
        <f>SUM(E13:E16)</f>
        <v>6441</v>
      </c>
      <c r="F17" s="19">
        <f>SUM(F13:F16)</f>
        <v>5771.68</v>
      </c>
      <c r="G17" s="19">
        <f t="shared" si="1"/>
        <v>89.6084458934948</v>
      </c>
    </row>
    <row r="18" spans="1:7" ht="12.75">
      <c r="A18" s="2"/>
      <c r="B18" s="32">
        <v>2</v>
      </c>
      <c r="C18" s="34" t="s">
        <v>30</v>
      </c>
      <c r="D18" s="23" t="s">
        <v>5</v>
      </c>
      <c r="E18" s="19">
        <f>E23+E28+E33+E38+E48+E53+E58+E43</f>
        <v>1332.5</v>
      </c>
      <c r="F18" s="19">
        <f>F23+F28+F33+F38+F48+F53+F58+F43</f>
        <v>1332.43</v>
      </c>
      <c r="G18" s="19">
        <f t="shared" si="1"/>
        <v>99.99474671669795</v>
      </c>
    </row>
    <row r="19" spans="1:7" ht="22.5">
      <c r="A19" s="2"/>
      <c r="B19" s="32"/>
      <c r="C19" s="32"/>
      <c r="D19" s="23" t="s">
        <v>6</v>
      </c>
      <c r="E19" s="19">
        <f aca="true" t="shared" si="2" ref="E19:F21">E24+E29+E34+E39+E49+E54+E59+E44</f>
        <v>2856</v>
      </c>
      <c r="F19" s="19">
        <f t="shared" si="2"/>
        <v>2820.31</v>
      </c>
      <c r="G19" s="19">
        <f t="shared" si="1"/>
        <v>98.75035014005601</v>
      </c>
    </row>
    <row r="20" spans="1:7" ht="22.5">
      <c r="A20" s="2"/>
      <c r="B20" s="32"/>
      <c r="C20" s="32"/>
      <c r="D20" s="23" t="s">
        <v>25</v>
      </c>
      <c r="E20" s="19">
        <f t="shared" si="2"/>
        <v>161522.09999999998</v>
      </c>
      <c r="F20" s="19">
        <f t="shared" si="2"/>
        <v>161203.93</v>
      </c>
      <c r="G20" s="19">
        <f t="shared" si="1"/>
        <v>99.80301766755139</v>
      </c>
    </row>
    <row r="21" spans="1:7" ht="12.75">
      <c r="A21" s="2"/>
      <c r="B21" s="32"/>
      <c r="C21" s="32"/>
      <c r="D21" s="23" t="s">
        <v>26</v>
      </c>
      <c r="E21" s="19">
        <f t="shared" si="2"/>
        <v>20690</v>
      </c>
      <c r="F21" s="19">
        <f t="shared" si="2"/>
        <v>17147.86</v>
      </c>
      <c r="G21" s="19">
        <f t="shared" si="1"/>
        <v>82.87994200096665</v>
      </c>
    </row>
    <row r="22" spans="1:7" ht="12.75">
      <c r="A22" s="2"/>
      <c r="B22" s="32"/>
      <c r="C22" s="23" t="s">
        <v>7</v>
      </c>
      <c r="D22" s="20"/>
      <c r="E22" s="19">
        <f>SUM(E18:E21)</f>
        <v>186400.59999999998</v>
      </c>
      <c r="F22" s="19">
        <f>SUM(F18:F21)</f>
        <v>182504.52999999997</v>
      </c>
      <c r="G22" s="19">
        <f t="shared" si="1"/>
        <v>97.90984041896861</v>
      </c>
    </row>
    <row r="23" spans="1:7" ht="12.75">
      <c r="A23" s="2"/>
      <c r="B23" s="32"/>
      <c r="C23" s="34" t="s">
        <v>65</v>
      </c>
      <c r="D23" s="23" t="s">
        <v>5</v>
      </c>
      <c r="E23" s="19">
        <v>0</v>
      </c>
      <c r="F23" s="19">
        <v>0</v>
      </c>
      <c r="G23" s="19">
        <v>0</v>
      </c>
    </row>
    <row r="24" spans="1:7" ht="22.5">
      <c r="A24" s="2"/>
      <c r="B24" s="32"/>
      <c r="C24" s="32"/>
      <c r="D24" s="23" t="s">
        <v>6</v>
      </c>
      <c r="E24" s="19">
        <v>0</v>
      </c>
      <c r="F24" s="19">
        <v>0</v>
      </c>
      <c r="G24" s="19">
        <v>0</v>
      </c>
    </row>
    <row r="25" spans="1:7" ht="22.5">
      <c r="A25" s="2"/>
      <c r="B25" s="32"/>
      <c r="C25" s="32"/>
      <c r="D25" s="23" t="s">
        <v>25</v>
      </c>
      <c r="E25" s="19">
        <v>738.2</v>
      </c>
      <c r="F25" s="19">
        <v>738.16</v>
      </c>
      <c r="G25" s="19">
        <f t="shared" si="1"/>
        <v>99.99458141425087</v>
      </c>
    </row>
    <row r="26" spans="1:7" ht="12.75">
      <c r="A26" s="2"/>
      <c r="B26" s="32"/>
      <c r="C26" s="32"/>
      <c r="D26" s="23" t="s">
        <v>26</v>
      </c>
      <c r="E26" s="19">
        <v>0</v>
      </c>
      <c r="F26" s="19">
        <v>0</v>
      </c>
      <c r="G26" s="19">
        <v>0</v>
      </c>
    </row>
    <row r="27" spans="1:7" ht="12.75">
      <c r="A27" s="2"/>
      <c r="B27" s="32"/>
      <c r="C27" s="23" t="s">
        <v>8</v>
      </c>
      <c r="D27" s="20"/>
      <c r="E27" s="19">
        <f>SUM(E23:E26)</f>
        <v>738.2</v>
      </c>
      <c r="F27" s="19">
        <f>SUM(F23:F26)</f>
        <v>738.16</v>
      </c>
      <c r="G27" s="19">
        <f t="shared" si="1"/>
        <v>99.99458141425087</v>
      </c>
    </row>
    <row r="28" spans="1:7" ht="12.75">
      <c r="A28" s="2"/>
      <c r="B28" s="32"/>
      <c r="C28" s="34" t="s">
        <v>70</v>
      </c>
      <c r="D28" s="23" t="s">
        <v>5</v>
      </c>
      <c r="E28" s="19">
        <v>0</v>
      </c>
      <c r="F28" s="19">
        <v>0</v>
      </c>
      <c r="G28" s="19">
        <v>0</v>
      </c>
    </row>
    <row r="29" spans="1:7" ht="22.5">
      <c r="A29" s="2"/>
      <c r="B29" s="32"/>
      <c r="C29" s="32"/>
      <c r="D29" s="23" t="s">
        <v>6</v>
      </c>
      <c r="E29" s="19">
        <v>0</v>
      </c>
      <c r="F29" s="19">
        <v>0</v>
      </c>
      <c r="G29" s="19">
        <v>0</v>
      </c>
    </row>
    <row r="30" spans="1:7" ht="22.5">
      <c r="A30" s="2"/>
      <c r="B30" s="32"/>
      <c r="C30" s="32"/>
      <c r="D30" s="23" t="s">
        <v>25</v>
      </c>
      <c r="E30" s="19">
        <v>10541.6</v>
      </c>
      <c r="F30" s="19">
        <v>10535.57</v>
      </c>
      <c r="G30" s="19">
        <f t="shared" si="1"/>
        <v>99.9427980572209</v>
      </c>
    </row>
    <row r="31" spans="1:7" ht="12.75">
      <c r="A31" s="2"/>
      <c r="B31" s="32"/>
      <c r="C31" s="32"/>
      <c r="D31" s="23" t="s">
        <v>26</v>
      </c>
      <c r="E31" s="19">
        <v>350</v>
      </c>
      <c r="F31" s="19">
        <v>279.73</v>
      </c>
      <c r="G31" s="19">
        <f t="shared" si="1"/>
        <v>79.92285714285715</v>
      </c>
    </row>
    <row r="32" spans="1:7" ht="12.75">
      <c r="A32" s="2"/>
      <c r="B32" s="32"/>
      <c r="C32" s="23" t="s">
        <v>8</v>
      </c>
      <c r="D32" s="20"/>
      <c r="E32" s="19">
        <f>SUM(E28:E31)</f>
        <v>10891.6</v>
      </c>
      <c r="F32" s="19">
        <f>SUM(F28:F31)</f>
        <v>10815.3</v>
      </c>
      <c r="G32" s="19">
        <f t="shared" si="1"/>
        <v>99.29946013441551</v>
      </c>
    </row>
    <row r="33" spans="1:7" ht="12.75">
      <c r="A33" s="2"/>
      <c r="B33" s="32"/>
      <c r="C33" s="34" t="s">
        <v>71</v>
      </c>
      <c r="D33" s="23" t="s">
        <v>5</v>
      </c>
      <c r="E33" s="19">
        <v>0</v>
      </c>
      <c r="F33" s="19">
        <v>0</v>
      </c>
      <c r="G33" s="19">
        <v>0</v>
      </c>
    </row>
    <row r="34" spans="1:7" ht="22.5">
      <c r="A34" s="2"/>
      <c r="B34" s="32"/>
      <c r="C34" s="32"/>
      <c r="D34" s="23" t="s">
        <v>6</v>
      </c>
      <c r="E34" s="19">
        <v>0</v>
      </c>
      <c r="F34" s="19">
        <v>0</v>
      </c>
      <c r="G34" s="19">
        <v>0</v>
      </c>
    </row>
    <row r="35" spans="1:7" ht="22.5">
      <c r="A35" s="2"/>
      <c r="B35" s="32"/>
      <c r="C35" s="32"/>
      <c r="D35" s="23" t="s">
        <v>25</v>
      </c>
      <c r="E35" s="19">
        <v>22266.2</v>
      </c>
      <c r="F35" s="19">
        <v>22253.22</v>
      </c>
      <c r="G35" s="19">
        <f t="shared" si="1"/>
        <v>99.9417053650825</v>
      </c>
    </row>
    <row r="36" spans="1:7" ht="12.75">
      <c r="A36" s="2"/>
      <c r="B36" s="32"/>
      <c r="C36" s="32"/>
      <c r="D36" s="23" t="s">
        <v>26</v>
      </c>
      <c r="E36" s="19">
        <v>700</v>
      </c>
      <c r="F36" s="19">
        <v>753.96</v>
      </c>
      <c r="G36" s="19">
        <f t="shared" si="1"/>
        <v>107.70857142857145</v>
      </c>
    </row>
    <row r="37" spans="1:7" ht="12.75">
      <c r="A37" s="2"/>
      <c r="B37" s="32"/>
      <c r="C37" s="23" t="s">
        <v>8</v>
      </c>
      <c r="D37" s="20"/>
      <c r="E37" s="19">
        <f>SUM(E33:E36)</f>
        <v>22966.2</v>
      </c>
      <c r="F37" s="19">
        <f>SUM(F33:F36)</f>
        <v>23007.18</v>
      </c>
      <c r="G37" s="19">
        <f t="shared" si="1"/>
        <v>100.17843613658333</v>
      </c>
    </row>
    <row r="38" spans="1:7" ht="12.75">
      <c r="A38" s="2"/>
      <c r="B38" s="32"/>
      <c r="C38" s="34" t="s">
        <v>72</v>
      </c>
      <c r="D38" s="23" t="s">
        <v>5</v>
      </c>
      <c r="E38" s="19">
        <v>1332.5</v>
      </c>
      <c r="F38" s="19">
        <v>1332.43</v>
      </c>
      <c r="G38" s="19">
        <f t="shared" si="1"/>
        <v>99.99474671669795</v>
      </c>
    </row>
    <row r="39" spans="1:7" ht="22.5">
      <c r="A39" s="2"/>
      <c r="B39" s="32"/>
      <c r="C39" s="32"/>
      <c r="D39" s="23" t="s">
        <v>6</v>
      </c>
      <c r="E39" s="24">
        <v>1135</v>
      </c>
      <c r="F39" s="19">
        <v>1135.03</v>
      </c>
      <c r="G39" s="19">
        <f t="shared" si="1"/>
        <v>100.00264317180616</v>
      </c>
    </row>
    <row r="40" spans="1:7" ht="22.5">
      <c r="A40" s="2"/>
      <c r="B40" s="32"/>
      <c r="C40" s="32"/>
      <c r="D40" s="23" t="s">
        <v>25</v>
      </c>
      <c r="E40" s="19">
        <v>66701.7</v>
      </c>
      <c r="F40" s="19">
        <v>66689.26</v>
      </c>
      <c r="G40" s="19">
        <f t="shared" si="1"/>
        <v>99.98134980067974</v>
      </c>
    </row>
    <row r="41" spans="1:7" ht="12.75">
      <c r="A41" s="2"/>
      <c r="B41" s="32"/>
      <c r="C41" s="32"/>
      <c r="D41" s="23" t="s">
        <v>26</v>
      </c>
      <c r="E41" s="19">
        <v>14640</v>
      </c>
      <c r="F41" s="19">
        <v>11360.26</v>
      </c>
      <c r="G41" s="19">
        <f t="shared" si="1"/>
        <v>77.5974043715847</v>
      </c>
    </row>
    <row r="42" spans="1:7" ht="12.75">
      <c r="A42" s="2"/>
      <c r="B42" s="32"/>
      <c r="C42" s="23" t="s">
        <v>8</v>
      </c>
      <c r="D42" s="20"/>
      <c r="E42" s="19">
        <f>SUM(E38:E41)</f>
        <v>83809.2</v>
      </c>
      <c r="F42" s="19">
        <f>SUM(F38:F41)</f>
        <v>80516.98</v>
      </c>
      <c r="G42" s="19">
        <f t="shared" si="1"/>
        <v>96.07176777728459</v>
      </c>
    </row>
    <row r="43" spans="1:7" ht="12.75">
      <c r="A43" s="2"/>
      <c r="B43" s="32"/>
      <c r="C43" s="34" t="s">
        <v>73</v>
      </c>
      <c r="D43" s="25" t="s">
        <v>5</v>
      </c>
      <c r="E43" s="19">
        <v>0</v>
      </c>
      <c r="F43" s="19">
        <v>0</v>
      </c>
      <c r="G43" s="19">
        <v>0</v>
      </c>
    </row>
    <row r="44" spans="1:7" ht="22.5">
      <c r="A44" s="2"/>
      <c r="B44" s="32"/>
      <c r="C44" s="32"/>
      <c r="D44" s="25" t="s">
        <v>6</v>
      </c>
      <c r="E44" s="19">
        <v>0</v>
      </c>
      <c r="F44" s="19">
        <v>0</v>
      </c>
      <c r="G44" s="19">
        <v>0</v>
      </c>
    </row>
    <row r="45" spans="1:7" ht="22.5">
      <c r="A45" s="2"/>
      <c r="B45" s="32"/>
      <c r="C45" s="32"/>
      <c r="D45" s="25" t="s">
        <v>25</v>
      </c>
      <c r="E45" s="19">
        <v>0</v>
      </c>
      <c r="F45" s="19">
        <v>0</v>
      </c>
      <c r="G45" s="19">
        <v>0</v>
      </c>
    </row>
    <row r="46" spans="1:7" ht="12.75">
      <c r="A46" s="2"/>
      <c r="B46" s="32"/>
      <c r="C46" s="32"/>
      <c r="D46" s="25" t="s">
        <v>26</v>
      </c>
      <c r="E46" s="19">
        <v>0</v>
      </c>
      <c r="F46" s="19">
        <v>0</v>
      </c>
      <c r="G46" s="19">
        <v>0</v>
      </c>
    </row>
    <row r="47" spans="1:7" ht="12.75">
      <c r="A47" s="2"/>
      <c r="B47" s="32"/>
      <c r="C47" s="25" t="s">
        <v>8</v>
      </c>
      <c r="D47" s="20"/>
      <c r="E47" s="19">
        <f>SUM(E43:E46)</f>
        <v>0</v>
      </c>
      <c r="F47" s="19">
        <f>SUM(F43:F46)</f>
        <v>0</v>
      </c>
      <c r="G47" s="19">
        <v>0</v>
      </c>
    </row>
    <row r="48" spans="1:7" ht="12.75">
      <c r="A48" s="2"/>
      <c r="B48" s="32"/>
      <c r="C48" s="34" t="s">
        <v>74</v>
      </c>
      <c r="D48" s="23" t="s">
        <v>5</v>
      </c>
      <c r="E48" s="19">
        <v>0</v>
      </c>
      <c r="F48" s="19">
        <v>0</v>
      </c>
      <c r="G48" s="19">
        <v>0</v>
      </c>
    </row>
    <row r="49" spans="1:7" ht="22.5">
      <c r="A49" s="2"/>
      <c r="B49" s="32"/>
      <c r="C49" s="32"/>
      <c r="D49" s="23" t="s">
        <v>6</v>
      </c>
      <c r="E49" s="19">
        <v>1721</v>
      </c>
      <c r="F49" s="19">
        <v>1685.28</v>
      </c>
      <c r="G49" s="19">
        <f t="shared" si="1"/>
        <v>97.92446252178965</v>
      </c>
    </row>
    <row r="50" spans="1:7" ht="22.5">
      <c r="A50" s="2"/>
      <c r="B50" s="32"/>
      <c r="C50" s="32"/>
      <c r="D50" s="23" t="s">
        <v>25</v>
      </c>
      <c r="E50" s="19">
        <v>0</v>
      </c>
      <c r="F50" s="19">
        <v>0</v>
      </c>
      <c r="G50" s="19">
        <v>0</v>
      </c>
    </row>
    <row r="51" spans="1:7" ht="12.75">
      <c r="A51" s="2"/>
      <c r="B51" s="32"/>
      <c r="C51" s="32"/>
      <c r="D51" s="23" t="s">
        <v>26</v>
      </c>
      <c r="E51" s="19">
        <v>0</v>
      </c>
      <c r="F51" s="19">
        <v>0</v>
      </c>
      <c r="G51" s="19">
        <v>0</v>
      </c>
    </row>
    <row r="52" spans="1:7" ht="12.75">
      <c r="A52" s="2"/>
      <c r="B52" s="32"/>
      <c r="C52" s="23" t="s">
        <v>8</v>
      </c>
      <c r="D52" s="20"/>
      <c r="E52" s="19">
        <f>SUM(E48:E51)</f>
        <v>1721</v>
      </c>
      <c r="F52" s="19">
        <f>SUM(F48:F51)</f>
        <v>1685.28</v>
      </c>
      <c r="G52" s="19">
        <f t="shared" si="1"/>
        <v>97.92446252178965</v>
      </c>
    </row>
    <row r="53" spans="1:7" ht="12.75">
      <c r="A53" s="2"/>
      <c r="B53" s="32"/>
      <c r="C53" s="34" t="s">
        <v>9</v>
      </c>
      <c r="D53" s="23" t="s">
        <v>5</v>
      </c>
      <c r="E53" s="19">
        <v>0</v>
      </c>
      <c r="F53" s="19">
        <v>0</v>
      </c>
      <c r="G53" s="19">
        <v>0</v>
      </c>
    </row>
    <row r="54" spans="1:7" ht="22.5">
      <c r="A54" s="2"/>
      <c r="B54" s="32"/>
      <c r="C54" s="32"/>
      <c r="D54" s="23" t="s">
        <v>6</v>
      </c>
      <c r="E54" s="19">
        <v>0</v>
      </c>
      <c r="F54" s="19">
        <v>0</v>
      </c>
      <c r="G54" s="19">
        <v>0</v>
      </c>
    </row>
    <row r="55" spans="1:7" ht="22.5">
      <c r="A55" s="2"/>
      <c r="B55" s="32"/>
      <c r="C55" s="32"/>
      <c r="D55" s="23" t="s">
        <v>25</v>
      </c>
      <c r="E55" s="19">
        <v>22844.6</v>
      </c>
      <c r="F55" s="19">
        <v>22707.92</v>
      </c>
      <c r="G55" s="19">
        <f t="shared" si="1"/>
        <v>99.40169668105374</v>
      </c>
    </row>
    <row r="56" spans="1:7" ht="12.75">
      <c r="A56" s="2"/>
      <c r="B56" s="32"/>
      <c r="C56" s="32"/>
      <c r="D56" s="23" t="s">
        <v>26</v>
      </c>
      <c r="E56" s="19">
        <v>0</v>
      </c>
      <c r="F56" s="19">
        <v>0</v>
      </c>
      <c r="G56" s="19">
        <v>0</v>
      </c>
    </row>
    <row r="57" spans="1:7" ht="12.75">
      <c r="A57" s="2"/>
      <c r="B57" s="32"/>
      <c r="C57" s="23" t="s">
        <v>8</v>
      </c>
      <c r="D57" s="20"/>
      <c r="E57" s="19">
        <f>SUM(E53:E56)</f>
        <v>22844.6</v>
      </c>
      <c r="F57" s="19">
        <f>SUM(F53:F56)</f>
        <v>22707.92</v>
      </c>
      <c r="G57" s="19">
        <f t="shared" si="1"/>
        <v>99.40169668105374</v>
      </c>
    </row>
    <row r="58" spans="1:7" ht="12.75">
      <c r="A58" s="2"/>
      <c r="B58" s="32"/>
      <c r="C58" s="34" t="s">
        <v>31</v>
      </c>
      <c r="D58" s="23" t="s">
        <v>5</v>
      </c>
      <c r="E58" s="19">
        <v>0</v>
      </c>
      <c r="F58" s="19">
        <v>0</v>
      </c>
      <c r="G58" s="19">
        <v>0</v>
      </c>
    </row>
    <row r="59" spans="1:7" ht="22.5">
      <c r="A59" s="2"/>
      <c r="B59" s="32"/>
      <c r="C59" s="32"/>
      <c r="D59" s="23" t="s">
        <v>6</v>
      </c>
      <c r="E59" s="19">
        <v>0</v>
      </c>
      <c r="F59" s="19">
        <v>0</v>
      </c>
      <c r="G59" s="19">
        <v>0</v>
      </c>
    </row>
    <row r="60" spans="1:7" ht="22.5">
      <c r="A60" s="2"/>
      <c r="B60" s="32"/>
      <c r="C60" s="32"/>
      <c r="D60" s="23" t="s">
        <v>25</v>
      </c>
      <c r="E60" s="19">
        <v>38429.8</v>
      </c>
      <c r="F60" s="19">
        <v>38279.8</v>
      </c>
      <c r="G60" s="19">
        <f t="shared" si="1"/>
        <v>99.6096779062082</v>
      </c>
    </row>
    <row r="61" spans="1:7" ht="12.75">
      <c r="A61" s="2"/>
      <c r="B61" s="32"/>
      <c r="C61" s="32"/>
      <c r="D61" s="23" t="s">
        <v>26</v>
      </c>
      <c r="E61" s="19">
        <v>5000</v>
      </c>
      <c r="F61" s="19">
        <v>4753.91</v>
      </c>
      <c r="G61" s="19">
        <f t="shared" si="1"/>
        <v>95.0782</v>
      </c>
    </row>
    <row r="62" spans="1:7" ht="12.75">
      <c r="A62" s="2"/>
      <c r="B62" s="32"/>
      <c r="C62" s="23" t="s">
        <v>8</v>
      </c>
      <c r="D62" s="20"/>
      <c r="E62" s="19">
        <f>SUM(E58:E61)</f>
        <v>43429.8</v>
      </c>
      <c r="F62" s="19">
        <f>SUM(F58:F61)</f>
        <v>43033.71000000001</v>
      </c>
      <c r="G62" s="19">
        <f t="shared" si="1"/>
        <v>99.08797645856072</v>
      </c>
    </row>
    <row r="63" spans="1:7" ht="12.75">
      <c r="A63" s="2"/>
      <c r="B63" s="32">
        <v>3</v>
      </c>
      <c r="C63" s="34" t="s">
        <v>32</v>
      </c>
      <c r="D63" s="23" t="s">
        <v>5</v>
      </c>
      <c r="E63" s="19">
        <f>E68+E73+E78+E83+E88</f>
        <v>28196.6</v>
      </c>
      <c r="F63" s="19">
        <f>F68+F73+F78+F83+F88</f>
        <v>20597.95</v>
      </c>
      <c r="G63" s="19">
        <v>0</v>
      </c>
    </row>
    <row r="64" spans="1:10" ht="22.5">
      <c r="A64" s="2"/>
      <c r="B64" s="32"/>
      <c r="C64" s="32"/>
      <c r="D64" s="23" t="s">
        <v>6</v>
      </c>
      <c r="E64" s="19">
        <f aca="true" t="shared" si="3" ref="E64:F66">E69+E74+E79+E84+E89</f>
        <v>1823101.4</v>
      </c>
      <c r="F64" s="19">
        <f t="shared" si="3"/>
        <v>1794549.58</v>
      </c>
      <c r="G64" s="19">
        <f t="shared" si="1"/>
        <v>98.43388744038045</v>
      </c>
      <c r="I64" s="14"/>
      <c r="J64" s="14"/>
    </row>
    <row r="65" spans="1:7" ht="22.5">
      <c r="A65" s="2"/>
      <c r="B65" s="32"/>
      <c r="C65" s="32"/>
      <c r="D65" s="23" t="s">
        <v>25</v>
      </c>
      <c r="E65" s="19">
        <f t="shared" si="3"/>
        <v>740579.3999999999</v>
      </c>
      <c r="F65" s="19">
        <f t="shared" si="3"/>
        <v>735214.01</v>
      </c>
      <c r="G65" s="19">
        <f t="shared" si="1"/>
        <v>99.27551454982411</v>
      </c>
    </row>
    <row r="66" spans="1:7" ht="12.75">
      <c r="A66" s="2"/>
      <c r="B66" s="32"/>
      <c r="C66" s="32"/>
      <c r="D66" s="23" t="s">
        <v>26</v>
      </c>
      <c r="E66" s="19">
        <f t="shared" si="3"/>
        <v>367008.66000000003</v>
      </c>
      <c r="F66" s="19">
        <f t="shared" si="3"/>
        <v>196859.4</v>
      </c>
      <c r="G66" s="19">
        <f t="shared" si="1"/>
        <v>53.63889778513673</v>
      </c>
    </row>
    <row r="67" spans="1:7" ht="12.75">
      <c r="A67" s="2"/>
      <c r="B67" s="32"/>
      <c r="C67" s="23" t="s">
        <v>7</v>
      </c>
      <c r="D67" s="20"/>
      <c r="E67" s="19">
        <f>SUM(E63:E66)</f>
        <v>2958886.06</v>
      </c>
      <c r="F67" s="19">
        <f>SUM(F63:F66)</f>
        <v>2747220.94</v>
      </c>
      <c r="G67" s="19">
        <f t="shared" si="1"/>
        <v>92.84645925162795</v>
      </c>
    </row>
    <row r="68" spans="1:7" ht="12.75">
      <c r="A68" s="2"/>
      <c r="B68" s="32"/>
      <c r="C68" s="34" t="s">
        <v>33</v>
      </c>
      <c r="D68" s="23" t="s">
        <v>5</v>
      </c>
      <c r="E68" s="19">
        <v>0</v>
      </c>
      <c r="F68" s="19">
        <v>0</v>
      </c>
      <c r="G68" s="19">
        <v>0</v>
      </c>
    </row>
    <row r="69" spans="1:10" ht="22.5">
      <c r="A69" s="2"/>
      <c r="B69" s="32"/>
      <c r="C69" s="32"/>
      <c r="D69" s="23" t="s">
        <v>6</v>
      </c>
      <c r="E69" s="19">
        <v>857472</v>
      </c>
      <c r="F69" s="19">
        <v>852795.4</v>
      </c>
      <c r="G69" s="19">
        <f t="shared" si="1"/>
        <v>99.45460609792507</v>
      </c>
      <c r="I69" s="14"/>
      <c r="J69" s="14"/>
    </row>
    <row r="70" spans="1:7" ht="22.5">
      <c r="A70" s="2"/>
      <c r="B70" s="32"/>
      <c r="C70" s="32"/>
      <c r="D70" s="23" t="s">
        <v>25</v>
      </c>
      <c r="E70" s="19">
        <v>407746.6</v>
      </c>
      <c r="F70" s="19">
        <v>406826.8</v>
      </c>
      <c r="G70" s="19">
        <f t="shared" si="1"/>
        <v>99.7744187198618</v>
      </c>
    </row>
    <row r="71" spans="1:7" ht="12.75">
      <c r="A71" s="2"/>
      <c r="B71" s="32"/>
      <c r="C71" s="32"/>
      <c r="D71" s="23" t="s">
        <v>26</v>
      </c>
      <c r="E71" s="19">
        <v>181852.7</v>
      </c>
      <c r="F71" s="19">
        <v>102995.5</v>
      </c>
      <c r="G71" s="19">
        <f t="shared" si="1"/>
        <v>56.636772508739206</v>
      </c>
    </row>
    <row r="72" spans="1:7" ht="12.75">
      <c r="A72" s="2"/>
      <c r="B72" s="32"/>
      <c r="C72" s="23" t="s">
        <v>8</v>
      </c>
      <c r="D72" s="20"/>
      <c r="E72" s="19">
        <f>SUM(E68:E71)</f>
        <v>1447071.3</v>
      </c>
      <c r="F72" s="19">
        <f>SUM(F68:F71)</f>
        <v>1362617.7</v>
      </c>
      <c r="G72" s="19">
        <f t="shared" si="1"/>
        <v>94.16382592896424</v>
      </c>
    </row>
    <row r="73" spans="1:7" ht="12.75">
      <c r="A73" s="2"/>
      <c r="B73" s="32"/>
      <c r="C73" s="34" t="s">
        <v>34</v>
      </c>
      <c r="D73" s="23" t="s">
        <v>5</v>
      </c>
      <c r="E73" s="19">
        <v>28196.6</v>
      </c>
      <c r="F73" s="19">
        <v>20597.95</v>
      </c>
      <c r="G73" s="19">
        <v>0</v>
      </c>
    </row>
    <row r="74" spans="1:10" ht="22.5">
      <c r="A74" s="2"/>
      <c r="B74" s="32"/>
      <c r="C74" s="32"/>
      <c r="D74" s="23" t="s">
        <v>6</v>
      </c>
      <c r="E74" s="19">
        <v>965629.4</v>
      </c>
      <c r="F74" s="19">
        <v>941754.18</v>
      </c>
      <c r="G74" s="19">
        <f>F74/E74*100</f>
        <v>97.5274965737373</v>
      </c>
      <c r="I74" s="14"/>
      <c r="J74" s="14"/>
    </row>
    <row r="75" spans="1:7" ht="22.5">
      <c r="A75" s="2"/>
      <c r="B75" s="32"/>
      <c r="C75" s="32"/>
      <c r="D75" s="23" t="s">
        <v>25</v>
      </c>
      <c r="E75" s="19">
        <v>146106.8</v>
      </c>
      <c r="F75" s="19">
        <v>143261.21</v>
      </c>
      <c r="G75" s="19">
        <f>F75/E75*100</f>
        <v>98.05239044315528</v>
      </c>
    </row>
    <row r="76" spans="1:7" ht="12.75">
      <c r="A76" s="2"/>
      <c r="B76" s="32"/>
      <c r="C76" s="32"/>
      <c r="D76" s="23" t="s">
        <v>26</v>
      </c>
      <c r="E76" s="19">
        <v>145112</v>
      </c>
      <c r="F76" s="19">
        <v>65817</v>
      </c>
      <c r="G76" s="19">
        <f>F76/E76*100</f>
        <v>45.35600088207729</v>
      </c>
    </row>
    <row r="77" spans="1:7" ht="12.75">
      <c r="A77" s="2"/>
      <c r="B77" s="32"/>
      <c r="C77" s="23" t="s">
        <v>8</v>
      </c>
      <c r="D77" s="20"/>
      <c r="E77" s="19">
        <f>SUM(E73:E76)</f>
        <v>1285044.8</v>
      </c>
      <c r="F77" s="19">
        <f>SUM(F73:F76)</f>
        <v>1171430.34</v>
      </c>
      <c r="G77" s="19">
        <f>F77/E77*100</f>
        <v>91.15871602297445</v>
      </c>
    </row>
    <row r="78" spans="1:7" ht="12.75">
      <c r="A78" s="2"/>
      <c r="B78" s="32"/>
      <c r="C78" s="34" t="s">
        <v>35</v>
      </c>
      <c r="D78" s="23" t="s">
        <v>5</v>
      </c>
      <c r="E78" s="19">
        <v>0</v>
      </c>
      <c r="F78" s="19">
        <v>0</v>
      </c>
      <c r="G78" s="19">
        <v>0</v>
      </c>
    </row>
    <row r="79" spans="1:10" ht="22.5">
      <c r="A79" s="2"/>
      <c r="B79" s="32"/>
      <c r="C79" s="32"/>
      <c r="D79" s="23" t="s">
        <v>6</v>
      </c>
      <c r="E79" s="19">
        <v>0</v>
      </c>
      <c r="F79" s="19">
        <v>0</v>
      </c>
      <c r="G79" s="19">
        <v>0</v>
      </c>
      <c r="I79" s="14"/>
      <c r="J79" s="14"/>
    </row>
    <row r="80" spans="1:7" ht="22.5">
      <c r="A80" s="2"/>
      <c r="B80" s="32"/>
      <c r="C80" s="32"/>
      <c r="D80" s="23" t="s">
        <v>25</v>
      </c>
      <c r="E80" s="19">
        <v>153038</v>
      </c>
      <c r="F80" s="19">
        <v>152892.1</v>
      </c>
      <c r="G80" s="19">
        <f>F80/E80*100</f>
        <v>99.9046642010481</v>
      </c>
    </row>
    <row r="81" spans="1:7" ht="12.75">
      <c r="A81" s="2"/>
      <c r="B81" s="32"/>
      <c r="C81" s="32"/>
      <c r="D81" s="23" t="s">
        <v>26</v>
      </c>
      <c r="E81" s="19">
        <v>40043.96</v>
      </c>
      <c r="F81" s="19">
        <v>28046.9</v>
      </c>
      <c r="G81" s="19">
        <f>F81/E81*100</f>
        <v>70.04027573696509</v>
      </c>
    </row>
    <row r="82" spans="1:7" ht="12.75">
      <c r="A82" s="2"/>
      <c r="B82" s="32"/>
      <c r="C82" s="23" t="s">
        <v>8</v>
      </c>
      <c r="D82" s="20"/>
      <c r="E82" s="19">
        <f>SUM(E78:E81)</f>
        <v>193081.96</v>
      </c>
      <c r="F82" s="19">
        <f>SUM(F78:F81)</f>
        <v>180939</v>
      </c>
      <c r="G82" s="19">
        <f>F82/E82*100</f>
        <v>93.71098159558771</v>
      </c>
    </row>
    <row r="83" spans="1:7" ht="12.75" customHeight="1">
      <c r="A83" s="2"/>
      <c r="B83" s="33"/>
      <c r="C83" s="34" t="s">
        <v>36</v>
      </c>
      <c r="D83" s="23" t="s">
        <v>5</v>
      </c>
      <c r="E83" s="19">
        <v>0</v>
      </c>
      <c r="F83" s="19">
        <v>0</v>
      </c>
      <c r="G83" s="19">
        <v>0</v>
      </c>
    </row>
    <row r="84" spans="1:7" ht="22.5">
      <c r="A84" s="2"/>
      <c r="B84" s="33"/>
      <c r="C84" s="32"/>
      <c r="D84" s="23" t="s">
        <v>6</v>
      </c>
      <c r="E84" s="19">
        <v>0</v>
      </c>
      <c r="F84" s="19">
        <v>0</v>
      </c>
      <c r="G84" s="19">
        <v>0</v>
      </c>
    </row>
    <row r="85" spans="1:7" ht="22.5">
      <c r="A85" s="2"/>
      <c r="B85" s="33"/>
      <c r="C85" s="32"/>
      <c r="D85" s="23" t="s">
        <v>25</v>
      </c>
      <c r="E85" s="19">
        <v>0</v>
      </c>
      <c r="F85" s="19">
        <v>0</v>
      </c>
      <c r="G85" s="19">
        <v>0</v>
      </c>
    </row>
    <row r="86" spans="1:7" ht="12.75">
      <c r="A86" s="2"/>
      <c r="B86" s="33"/>
      <c r="C86" s="32"/>
      <c r="D86" s="23" t="s">
        <v>26</v>
      </c>
      <c r="E86" s="19">
        <v>0</v>
      </c>
      <c r="F86" s="19">
        <v>0</v>
      </c>
      <c r="G86" s="19">
        <v>0</v>
      </c>
    </row>
    <row r="87" spans="1:7" ht="12.75">
      <c r="A87" s="2"/>
      <c r="B87" s="33"/>
      <c r="C87" s="23" t="s">
        <v>8</v>
      </c>
      <c r="D87" s="20"/>
      <c r="E87" s="19">
        <f>SUM(E83:E86)</f>
        <v>0</v>
      </c>
      <c r="F87" s="19">
        <f>SUM(F83:F86)</f>
        <v>0</v>
      </c>
      <c r="G87" s="19">
        <v>0</v>
      </c>
    </row>
    <row r="88" spans="1:7" ht="12.75">
      <c r="A88" s="2"/>
      <c r="B88" s="32"/>
      <c r="C88" s="32" t="s">
        <v>9</v>
      </c>
      <c r="D88" s="23" t="s">
        <v>5</v>
      </c>
      <c r="E88" s="19">
        <v>0</v>
      </c>
      <c r="F88" s="19">
        <v>0</v>
      </c>
      <c r="G88" s="19">
        <v>0</v>
      </c>
    </row>
    <row r="89" spans="1:10" ht="22.5">
      <c r="A89" s="2"/>
      <c r="B89" s="32"/>
      <c r="C89" s="32"/>
      <c r="D89" s="23" t="s">
        <v>6</v>
      </c>
      <c r="E89" s="19">
        <v>0</v>
      </c>
      <c r="F89" s="19">
        <v>0</v>
      </c>
      <c r="G89" s="19">
        <v>0</v>
      </c>
      <c r="I89" s="14"/>
      <c r="J89" s="14"/>
    </row>
    <row r="90" spans="1:7" ht="22.5">
      <c r="A90" s="2"/>
      <c r="B90" s="32"/>
      <c r="C90" s="32"/>
      <c r="D90" s="23" t="s">
        <v>25</v>
      </c>
      <c r="E90" s="19">
        <v>33688</v>
      </c>
      <c r="F90" s="19">
        <v>32233.9</v>
      </c>
      <c r="G90" s="19">
        <f>F90/E90*100</f>
        <v>95.68362621705059</v>
      </c>
    </row>
    <row r="91" spans="1:7" ht="12.75">
      <c r="A91" s="2"/>
      <c r="B91" s="32"/>
      <c r="C91" s="32"/>
      <c r="D91" s="23" t="s">
        <v>26</v>
      </c>
      <c r="E91" s="19">
        <v>0</v>
      </c>
      <c r="F91" s="19">
        <v>0</v>
      </c>
      <c r="G91" s="19">
        <v>0</v>
      </c>
    </row>
    <row r="92" spans="1:7" ht="12.75">
      <c r="A92" s="2"/>
      <c r="B92" s="32"/>
      <c r="C92" s="23" t="s">
        <v>8</v>
      </c>
      <c r="D92" s="20"/>
      <c r="E92" s="19">
        <f>SUM(E88:E91)</f>
        <v>33688</v>
      </c>
      <c r="F92" s="19">
        <f>SUM(F88:F91)</f>
        <v>32233.9</v>
      </c>
      <c r="G92" s="19">
        <f>F92/E92*100</f>
        <v>95.68362621705059</v>
      </c>
    </row>
    <row r="93" spans="1:7" ht="12.75">
      <c r="A93" s="2"/>
      <c r="B93" s="32">
        <v>4</v>
      </c>
      <c r="C93" s="34" t="s">
        <v>37</v>
      </c>
      <c r="D93" s="23" t="s">
        <v>5</v>
      </c>
      <c r="E93" s="19">
        <f>E98+E103+E108+E113+E118</f>
        <v>1450.8</v>
      </c>
      <c r="F93" s="19">
        <f>F98+F103+F108+F113+F118</f>
        <v>1443.42</v>
      </c>
      <c r="G93" s="19">
        <v>0</v>
      </c>
    </row>
    <row r="94" spans="1:7" ht="22.5">
      <c r="A94" s="2"/>
      <c r="B94" s="32"/>
      <c r="C94" s="32"/>
      <c r="D94" s="23" t="s">
        <v>6</v>
      </c>
      <c r="E94" s="19">
        <f aca="true" t="shared" si="4" ref="E94:F96">E99+E104+E109+E114+E119</f>
        <v>55721.899999999994</v>
      </c>
      <c r="F94" s="19">
        <f t="shared" si="4"/>
        <v>54008.6</v>
      </c>
      <c r="G94" s="19">
        <f>F94/E94*100</f>
        <v>96.9252663674426</v>
      </c>
    </row>
    <row r="95" spans="1:7" ht="22.5">
      <c r="A95" s="2"/>
      <c r="B95" s="32"/>
      <c r="C95" s="32"/>
      <c r="D95" s="23" t="s">
        <v>25</v>
      </c>
      <c r="E95" s="19">
        <f t="shared" si="4"/>
        <v>22450.9</v>
      </c>
      <c r="F95" s="19">
        <f t="shared" si="4"/>
        <v>21632.440000000002</v>
      </c>
      <c r="G95" s="19">
        <f>F95/E95*100</f>
        <v>96.35444458796752</v>
      </c>
    </row>
    <row r="96" spans="1:7" ht="12.75">
      <c r="A96" s="2"/>
      <c r="B96" s="32"/>
      <c r="C96" s="32"/>
      <c r="D96" s="23" t="s">
        <v>26</v>
      </c>
      <c r="E96" s="19">
        <f t="shared" si="4"/>
        <v>0</v>
      </c>
      <c r="F96" s="19">
        <f t="shared" si="4"/>
        <v>0</v>
      </c>
      <c r="G96" s="19">
        <v>0</v>
      </c>
    </row>
    <row r="97" spans="1:7" ht="12.75">
      <c r="A97" s="2"/>
      <c r="B97" s="32"/>
      <c r="C97" s="23" t="s">
        <v>7</v>
      </c>
      <c r="D97" s="20"/>
      <c r="E97" s="19">
        <f>SUM(E93:E96)</f>
        <v>79623.6</v>
      </c>
      <c r="F97" s="19">
        <f>SUM(F93:F96)</f>
        <v>77084.45999999999</v>
      </c>
      <c r="G97" s="19">
        <f>F97/E97*100</f>
        <v>96.81107108947596</v>
      </c>
    </row>
    <row r="98" spans="1:7" ht="12.75">
      <c r="A98" s="2"/>
      <c r="B98" s="32"/>
      <c r="C98" s="34" t="s">
        <v>38</v>
      </c>
      <c r="D98" s="23" t="s">
        <v>5</v>
      </c>
      <c r="E98" s="19">
        <v>0</v>
      </c>
      <c r="F98" s="19">
        <v>0</v>
      </c>
      <c r="G98" s="19">
        <v>0</v>
      </c>
    </row>
    <row r="99" spans="1:7" ht="22.5">
      <c r="A99" s="2"/>
      <c r="B99" s="32"/>
      <c r="C99" s="32"/>
      <c r="D99" s="23" t="s">
        <v>6</v>
      </c>
      <c r="E99" s="19">
        <v>51569.7</v>
      </c>
      <c r="F99" s="19">
        <v>50351.29</v>
      </c>
      <c r="G99" s="19">
        <f>F99/E99*100</f>
        <v>97.63735294174681</v>
      </c>
    </row>
    <row r="100" spans="1:7" ht="22.5">
      <c r="A100" s="2"/>
      <c r="B100" s="32"/>
      <c r="C100" s="32"/>
      <c r="D100" s="23" t="s">
        <v>25</v>
      </c>
      <c r="E100" s="19">
        <v>13458</v>
      </c>
      <c r="F100" s="19">
        <v>12986.51</v>
      </c>
      <c r="G100" s="19">
        <f>F100/E100*100</f>
        <v>96.49658195868629</v>
      </c>
    </row>
    <row r="101" spans="1:7" ht="12.75">
      <c r="A101" s="2"/>
      <c r="B101" s="32"/>
      <c r="C101" s="32"/>
      <c r="D101" s="23" t="s">
        <v>26</v>
      </c>
      <c r="E101" s="19">
        <v>0</v>
      </c>
      <c r="F101" s="19">
        <v>0</v>
      </c>
      <c r="G101" s="19">
        <v>0</v>
      </c>
    </row>
    <row r="102" spans="1:7" ht="12.75">
      <c r="A102" s="2"/>
      <c r="B102" s="32"/>
      <c r="C102" s="23" t="s">
        <v>8</v>
      </c>
      <c r="D102" s="20"/>
      <c r="E102" s="19">
        <f>SUM(E98:E101)</f>
        <v>65027.7</v>
      </c>
      <c r="F102" s="19">
        <f>SUM(F98:F101)</f>
        <v>63337.8</v>
      </c>
      <c r="G102" s="19">
        <f>F102/E102*100</f>
        <v>97.40126130864233</v>
      </c>
    </row>
    <row r="103" spans="1:7" ht="12.75">
      <c r="A103" s="2"/>
      <c r="B103" s="32"/>
      <c r="C103" s="34" t="s">
        <v>10</v>
      </c>
      <c r="D103" s="23" t="s">
        <v>5</v>
      </c>
      <c r="E103" s="19">
        <v>1450.8</v>
      </c>
      <c r="F103" s="19">
        <v>1443.42</v>
      </c>
      <c r="G103" s="19">
        <v>0</v>
      </c>
    </row>
    <row r="104" spans="1:7" ht="22.5">
      <c r="A104" s="2"/>
      <c r="B104" s="32"/>
      <c r="C104" s="32"/>
      <c r="D104" s="23" t="s">
        <v>6</v>
      </c>
      <c r="E104" s="19">
        <v>3836.2</v>
      </c>
      <c r="F104" s="19">
        <v>3341.31</v>
      </c>
      <c r="G104" s="19">
        <f>F104/E104*100</f>
        <v>87.09947343725563</v>
      </c>
    </row>
    <row r="105" spans="1:7" ht="22.5">
      <c r="A105" s="2"/>
      <c r="B105" s="32"/>
      <c r="C105" s="32"/>
      <c r="D105" s="23" t="s">
        <v>25</v>
      </c>
      <c r="E105" s="19">
        <v>1203.6</v>
      </c>
      <c r="F105" s="19">
        <v>1135.19</v>
      </c>
      <c r="G105" s="19">
        <f>F105/E105*100</f>
        <v>94.3162180126288</v>
      </c>
    </row>
    <row r="106" spans="1:7" ht="12.75">
      <c r="A106" s="2"/>
      <c r="B106" s="32"/>
      <c r="C106" s="32"/>
      <c r="D106" s="23" t="s">
        <v>26</v>
      </c>
      <c r="E106" s="19">
        <v>0</v>
      </c>
      <c r="F106" s="19">
        <v>0</v>
      </c>
      <c r="G106" s="19">
        <v>0</v>
      </c>
    </row>
    <row r="107" spans="1:7" ht="12.75">
      <c r="A107" s="2"/>
      <c r="B107" s="32"/>
      <c r="C107" s="23" t="s">
        <v>8</v>
      </c>
      <c r="D107" s="20"/>
      <c r="E107" s="19">
        <f>SUM(E103:E106)</f>
        <v>6490.6</v>
      </c>
      <c r="F107" s="19">
        <f>SUM(F103:F106)</f>
        <v>5919.92</v>
      </c>
      <c r="G107" s="19">
        <f>F107/E107*100</f>
        <v>91.20759251841125</v>
      </c>
    </row>
    <row r="108" spans="1:7" ht="12.75">
      <c r="A108" s="2"/>
      <c r="B108" s="32"/>
      <c r="C108" s="34" t="s">
        <v>39</v>
      </c>
      <c r="D108" s="23" t="s">
        <v>5</v>
      </c>
      <c r="E108" s="19">
        <v>0</v>
      </c>
      <c r="F108" s="19">
        <v>0</v>
      </c>
      <c r="G108" s="19">
        <v>0</v>
      </c>
    </row>
    <row r="109" spans="1:7" ht="22.5">
      <c r="A109" s="2"/>
      <c r="B109" s="32"/>
      <c r="C109" s="32"/>
      <c r="D109" s="23" t="s">
        <v>6</v>
      </c>
      <c r="E109" s="19">
        <v>316</v>
      </c>
      <c r="F109" s="19">
        <v>316</v>
      </c>
      <c r="G109" s="19">
        <f>F109/E109*100</f>
        <v>100</v>
      </c>
    </row>
    <row r="110" spans="1:7" ht="22.5">
      <c r="A110" s="2"/>
      <c r="B110" s="32"/>
      <c r="C110" s="32"/>
      <c r="D110" s="23" t="s">
        <v>25</v>
      </c>
      <c r="E110" s="19">
        <v>7789.3</v>
      </c>
      <c r="F110" s="19">
        <v>7510.74</v>
      </c>
      <c r="G110" s="19">
        <f>F110/E110*100</f>
        <v>96.42381215256826</v>
      </c>
    </row>
    <row r="111" spans="1:7" ht="12.75">
      <c r="A111" s="2"/>
      <c r="B111" s="32"/>
      <c r="C111" s="32"/>
      <c r="D111" s="23" t="s">
        <v>26</v>
      </c>
      <c r="E111" s="19">
        <v>0</v>
      </c>
      <c r="F111" s="19">
        <v>0</v>
      </c>
      <c r="G111" s="19">
        <v>0</v>
      </c>
    </row>
    <row r="112" spans="1:7" ht="12.75">
      <c r="A112" s="2"/>
      <c r="B112" s="32"/>
      <c r="C112" s="23" t="s">
        <v>8</v>
      </c>
      <c r="D112" s="20"/>
      <c r="E112" s="19">
        <f>SUM(E108:E111)</f>
        <v>8105.3</v>
      </c>
      <c r="F112" s="19">
        <f>SUM(F108:F111)</f>
        <v>7826.74</v>
      </c>
      <c r="G112" s="19">
        <f>F112/E112*100</f>
        <v>96.56323640087349</v>
      </c>
    </row>
    <row r="113" spans="1:7" ht="12.75">
      <c r="A113" s="2"/>
      <c r="B113" s="32"/>
      <c r="C113" s="34" t="s">
        <v>40</v>
      </c>
      <c r="D113" s="23" t="s">
        <v>5</v>
      </c>
      <c r="E113" s="19">
        <v>0</v>
      </c>
      <c r="F113" s="19">
        <v>0</v>
      </c>
      <c r="G113" s="19">
        <v>0</v>
      </c>
    </row>
    <row r="114" spans="1:7" ht="22.5">
      <c r="A114" s="2"/>
      <c r="B114" s="32"/>
      <c r="C114" s="32"/>
      <c r="D114" s="23" t="s">
        <v>6</v>
      </c>
      <c r="E114" s="19">
        <v>0</v>
      </c>
      <c r="F114" s="19">
        <v>0</v>
      </c>
      <c r="G114" s="19">
        <v>0</v>
      </c>
    </row>
    <row r="115" spans="1:7" ht="22.5">
      <c r="A115" s="2"/>
      <c r="B115" s="32"/>
      <c r="C115" s="32"/>
      <c r="D115" s="23" t="s">
        <v>25</v>
      </c>
      <c r="E115" s="19">
        <v>0</v>
      </c>
      <c r="F115" s="19">
        <v>0</v>
      </c>
      <c r="G115" s="19">
        <v>0</v>
      </c>
    </row>
    <row r="116" spans="1:7" ht="12.75">
      <c r="A116" s="2"/>
      <c r="B116" s="32"/>
      <c r="C116" s="32"/>
      <c r="D116" s="23" t="s">
        <v>26</v>
      </c>
      <c r="E116" s="19">
        <v>0</v>
      </c>
      <c r="F116" s="19">
        <v>0</v>
      </c>
      <c r="G116" s="19">
        <v>0</v>
      </c>
    </row>
    <row r="117" spans="1:7" ht="12.75">
      <c r="A117" s="2"/>
      <c r="B117" s="32"/>
      <c r="C117" s="23" t="s">
        <v>8</v>
      </c>
      <c r="D117" s="20"/>
      <c r="E117" s="19">
        <f>SUM(E113:E116)</f>
        <v>0</v>
      </c>
      <c r="F117" s="19">
        <f>SUM(F113:F116)</f>
        <v>0</v>
      </c>
      <c r="G117" s="19">
        <v>0</v>
      </c>
    </row>
    <row r="118" spans="1:7" ht="12.75">
      <c r="A118" s="2"/>
      <c r="B118" s="32"/>
      <c r="C118" s="34" t="s">
        <v>11</v>
      </c>
      <c r="D118" s="23" t="s">
        <v>5</v>
      </c>
      <c r="E118" s="19">
        <v>0</v>
      </c>
      <c r="F118" s="19">
        <v>0</v>
      </c>
      <c r="G118" s="19">
        <v>0</v>
      </c>
    </row>
    <row r="119" spans="1:7" ht="22.5">
      <c r="A119" s="2"/>
      <c r="B119" s="32"/>
      <c r="C119" s="32"/>
      <c r="D119" s="23" t="s">
        <v>6</v>
      </c>
      <c r="E119" s="19">
        <v>0</v>
      </c>
      <c r="F119" s="19">
        <v>0</v>
      </c>
      <c r="G119" s="19">
        <v>0</v>
      </c>
    </row>
    <row r="120" spans="1:7" ht="22.5">
      <c r="A120" s="2"/>
      <c r="B120" s="32"/>
      <c r="C120" s="32"/>
      <c r="D120" s="23" t="s">
        <v>25</v>
      </c>
      <c r="E120" s="19">
        <v>0</v>
      </c>
      <c r="F120" s="19">
        <v>0</v>
      </c>
      <c r="G120" s="19">
        <v>0</v>
      </c>
    </row>
    <row r="121" spans="1:7" ht="12.75">
      <c r="A121" s="2"/>
      <c r="B121" s="32"/>
      <c r="C121" s="32"/>
      <c r="D121" s="23" t="s">
        <v>26</v>
      </c>
      <c r="E121" s="19">
        <v>0</v>
      </c>
      <c r="F121" s="19">
        <v>0</v>
      </c>
      <c r="G121" s="19">
        <v>0</v>
      </c>
    </row>
    <row r="122" spans="1:7" ht="12.75">
      <c r="A122" s="2"/>
      <c r="B122" s="32"/>
      <c r="C122" s="23" t="s">
        <v>8</v>
      </c>
      <c r="D122" s="20"/>
      <c r="E122" s="19">
        <f>SUM(E118:E121)</f>
        <v>0</v>
      </c>
      <c r="F122" s="19">
        <f>SUM(F118:F121)</f>
        <v>0</v>
      </c>
      <c r="G122" s="19">
        <v>0</v>
      </c>
    </row>
    <row r="123" spans="1:7" ht="12.75">
      <c r="A123" s="2"/>
      <c r="B123" s="32">
        <v>5</v>
      </c>
      <c r="C123" s="34" t="s">
        <v>84</v>
      </c>
      <c r="D123" s="23" t="s">
        <v>5</v>
      </c>
      <c r="E123" s="19">
        <f>E128+E133+E138</f>
        <v>0</v>
      </c>
      <c r="F123" s="19">
        <f>F128+F133+F138</f>
        <v>0</v>
      </c>
      <c r="G123" s="19">
        <v>0</v>
      </c>
    </row>
    <row r="124" spans="1:7" ht="22.5">
      <c r="A124" s="2"/>
      <c r="B124" s="32"/>
      <c r="C124" s="32"/>
      <c r="D124" s="23" t="s">
        <v>6</v>
      </c>
      <c r="E124" s="19">
        <f aca="true" t="shared" si="5" ref="E124:F126">E129+E134+E139</f>
        <v>0</v>
      </c>
      <c r="F124" s="19">
        <f t="shared" si="5"/>
        <v>0</v>
      </c>
      <c r="G124" s="19">
        <v>0</v>
      </c>
    </row>
    <row r="125" spans="1:7" ht="22.5">
      <c r="A125" s="2"/>
      <c r="B125" s="32"/>
      <c r="C125" s="32"/>
      <c r="D125" s="23" t="s">
        <v>25</v>
      </c>
      <c r="E125" s="19">
        <f t="shared" si="5"/>
        <v>79269.5</v>
      </c>
      <c r="F125" s="19">
        <f t="shared" si="5"/>
        <v>79205.3</v>
      </c>
      <c r="G125" s="19">
        <f>F125/E125*100</f>
        <v>99.91901046430216</v>
      </c>
    </row>
    <row r="126" spans="1:7" ht="12.75">
      <c r="A126" s="2"/>
      <c r="B126" s="32"/>
      <c r="C126" s="32"/>
      <c r="D126" s="23" t="s">
        <v>26</v>
      </c>
      <c r="E126" s="19">
        <f t="shared" si="5"/>
        <v>156806</v>
      </c>
      <c r="F126" s="19">
        <f t="shared" si="5"/>
        <v>156806</v>
      </c>
      <c r="G126" s="19">
        <f>F126/E126*100</f>
        <v>100</v>
      </c>
    </row>
    <row r="127" spans="1:7" ht="12.75">
      <c r="A127" s="2"/>
      <c r="B127" s="32"/>
      <c r="C127" s="23" t="s">
        <v>7</v>
      </c>
      <c r="D127" s="20"/>
      <c r="E127" s="19">
        <f>SUM(E123:E126)</f>
        <v>236075.5</v>
      </c>
      <c r="F127" s="19">
        <f>SUM(F123:F126)</f>
        <v>236011.3</v>
      </c>
      <c r="G127" s="19">
        <f>F127/E127*100</f>
        <v>99.9728053101656</v>
      </c>
    </row>
    <row r="128" spans="1:7" ht="12.75">
      <c r="A128" s="2"/>
      <c r="B128" s="32"/>
      <c r="C128" s="32" t="s">
        <v>12</v>
      </c>
      <c r="D128" s="23" t="s">
        <v>5</v>
      </c>
      <c r="E128" s="19">
        <v>0</v>
      </c>
      <c r="F128" s="19">
        <v>0</v>
      </c>
      <c r="G128" s="19">
        <v>0</v>
      </c>
    </row>
    <row r="129" spans="1:7" ht="22.5">
      <c r="A129" s="2"/>
      <c r="B129" s="32"/>
      <c r="C129" s="32"/>
      <c r="D129" s="23" t="s">
        <v>6</v>
      </c>
      <c r="E129" s="19">
        <v>0</v>
      </c>
      <c r="F129" s="19">
        <v>0</v>
      </c>
      <c r="G129" s="19">
        <v>0</v>
      </c>
    </row>
    <row r="130" spans="1:7" ht="22.5">
      <c r="A130" s="2"/>
      <c r="B130" s="32"/>
      <c r="C130" s="32"/>
      <c r="D130" s="23" t="s">
        <v>25</v>
      </c>
      <c r="E130" s="19">
        <v>62530.3</v>
      </c>
      <c r="F130" s="19">
        <v>62466.1</v>
      </c>
      <c r="G130" s="19">
        <f>F130/E130*100</f>
        <v>99.8973297745253</v>
      </c>
    </row>
    <row r="131" spans="1:7" ht="12.75">
      <c r="A131" s="2"/>
      <c r="B131" s="32"/>
      <c r="C131" s="32"/>
      <c r="D131" s="23" t="s">
        <v>26</v>
      </c>
      <c r="E131" s="19">
        <v>156716</v>
      </c>
      <c r="F131" s="19">
        <v>156716</v>
      </c>
      <c r="G131" s="19">
        <f>F131/E131*100</f>
        <v>100</v>
      </c>
    </row>
    <row r="132" spans="1:7" ht="12.75">
      <c r="A132" s="2"/>
      <c r="B132" s="32"/>
      <c r="C132" s="23" t="s">
        <v>8</v>
      </c>
      <c r="D132" s="20"/>
      <c r="E132" s="19">
        <f>SUM(E128:E131)</f>
        <v>219246.3</v>
      </c>
      <c r="F132" s="19">
        <f>SUM(F128:F131)</f>
        <v>219182.1</v>
      </c>
      <c r="G132" s="19">
        <f>F132/E132*100</f>
        <v>99.97071786388186</v>
      </c>
    </row>
    <row r="133" spans="1:7" ht="12.75">
      <c r="A133" s="2"/>
      <c r="B133" s="33"/>
      <c r="C133" s="34" t="s">
        <v>41</v>
      </c>
      <c r="D133" s="23" t="s">
        <v>5</v>
      </c>
      <c r="E133" s="19">
        <v>0</v>
      </c>
      <c r="F133" s="19">
        <v>0</v>
      </c>
      <c r="G133" s="19">
        <v>0</v>
      </c>
    </row>
    <row r="134" spans="1:7" ht="22.5">
      <c r="A134" s="2"/>
      <c r="B134" s="33"/>
      <c r="C134" s="32"/>
      <c r="D134" s="23" t="s">
        <v>6</v>
      </c>
      <c r="E134" s="19">
        <v>0</v>
      </c>
      <c r="F134" s="19">
        <v>0</v>
      </c>
      <c r="G134" s="19">
        <v>0</v>
      </c>
    </row>
    <row r="135" spans="1:7" ht="22.5">
      <c r="A135" s="2"/>
      <c r="B135" s="33"/>
      <c r="C135" s="32"/>
      <c r="D135" s="23" t="s">
        <v>25</v>
      </c>
      <c r="E135" s="19">
        <v>0</v>
      </c>
      <c r="F135" s="19">
        <v>0</v>
      </c>
      <c r="G135" s="19">
        <v>0</v>
      </c>
    </row>
    <row r="136" spans="1:7" ht="12.75">
      <c r="A136" s="2"/>
      <c r="B136" s="33"/>
      <c r="C136" s="32"/>
      <c r="D136" s="23" t="s">
        <v>26</v>
      </c>
      <c r="E136" s="19">
        <v>0</v>
      </c>
      <c r="F136" s="19">
        <v>0</v>
      </c>
      <c r="G136" s="19">
        <v>0</v>
      </c>
    </row>
    <row r="137" spans="1:7" ht="12.75">
      <c r="A137" s="2"/>
      <c r="B137" s="23"/>
      <c r="C137" s="23" t="s">
        <v>8</v>
      </c>
      <c r="D137" s="20"/>
      <c r="E137" s="19">
        <f>SUM(E133:E136)</f>
        <v>0</v>
      </c>
      <c r="F137" s="19">
        <f>SUM(F133:F136)</f>
        <v>0</v>
      </c>
      <c r="G137" s="19">
        <v>0</v>
      </c>
    </row>
    <row r="138" spans="1:7" ht="12.75">
      <c r="A138" s="2"/>
      <c r="B138" s="32"/>
      <c r="C138" s="34" t="s">
        <v>42</v>
      </c>
      <c r="D138" s="23" t="s">
        <v>5</v>
      </c>
      <c r="E138" s="19">
        <v>0</v>
      </c>
      <c r="F138" s="19">
        <v>0</v>
      </c>
      <c r="G138" s="19">
        <v>0</v>
      </c>
    </row>
    <row r="139" spans="1:7" ht="22.5">
      <c r="A139" s="2"/>
      <c r="B139" s="32"/>
      <c r="C139" s="32"/>
      <c r="D139" s="23" t="s">
        <v>6</v>
      </c>
      <c r="E139" s="19">
        <v>0</v>
      </c>
      <c r="F139" s="19">
        <v>0</v>
      </c>
      <c r="G139" s="19">
        <v>0</v>
      </c>
    </row>
    <row r="140" spans="1:7" ht="22.5">
      <c r="A140" s="2"/>
      <c r="B140" s="32"/>
      <c r="C140" s="32"/>
      <c r="D140" s="23" t="s">
        <v>25</v>
      </c>
      <c r="E140" s="19">
        <v>16739.2</v>
      </c>
      <c r="F140" s="19">
        <v>16739.2</v>
      </c>
      <c r="G140" s="19">
        <f aca="true" t="shared" si="6" ref="G140:G200">F140/E140*100</f>
        <v>100</v>
      </c>
    </row>
    <row r="141" spans="1:7" ht="12.75">
      <c r="A141" s="2"/>
      <c r="B141" s="32"/>
      <c r="C141" s="32"/>
      <c r="D141" s="23" t="s">
        <v>26</v>
      </c>
      <c r="E141" s="19">
        <v>90</v>
      </c>
      <c r="F141" s="19">
        <v>90</v>
      </c>
      <c r="G141" s="19">
        <f t="shared" si="6"/>
        <v>100</v>
      </c>
    </row>
    <row r="142" spans="1:7" ht="12.75">
      <c r="A142" s="2"/>
      <c r="B142" s="32"/>
      <c r="C142" s="23" t="s">
        <v>8</v>
      </c>
      <c r="D142" s="20"/>
      <c r="E142" s="19">
        <f>SUM(E138:E141)</f>
        <v>16829.2</v>
      </c>
      <c r="F142" s="19">
        <f>SUM(F138:F141)</f>
        <v>16829.2</v>
      </c>
      <c r="G142" s="19">
        <f t="shared" si="6"/>
        <v>100</v>
      </c>
    </row>
    <row r="143" spans="1:7" ht="12.75" customHeight="1">
      <c r="A143" s="2"/>
      <c r="B143" s="38">
        <v>6</v>
      </c>
      <c r="C143" s="37" t="s">
        <v>85</v>
      </c>
      <c r="D143" s="16" t="s">
        <v>5</v>
      </c>
      <c r="E143" s="6">
        <f>E148</f>
        <v>0</v>
      </c>
      <c r="F143" s="6">
        <f>F148</f>
        <v>0</v>
      </c>
      <c r="G143" s="19">
        <v>0</v>
      </c>
    </row>
    <row r="144" spans="1:7" ht="22.5">
      <c r="A144" s="2"/>
      <c r="B144" s="27"/>
      <c r="C144" s="27"/>
      <c r="D144" s="15" t="s">
        <v>6</v>
      </c>
      <c r="E144" s="6">
        <f>E149</f>
        <v>2002</v>
      </c>
      <c r="F144" s="6">
        <f>F149</f>
        <v>1638.6</v>
      </c>
      <c r="G144" s="19">
        <f t="shared" si="6"/>
        <v>81.84815184815184</v>
      </c>
    </row>
    <row r="145" spans="1:7" ht="22.5">
      <c r="A145" s="2"/>
      <c r="B145" s="27"/>
      <c r="C145" s="27"/>
      <c r="D145" s="15" t="s">
        <v>25</v>
      </c>
      <c r="E145" s="6">
        <f>E150</f>
        <v>498.5</v>
      </c>
      <c r="F145" s="6">
        <f>F150</f>
        <v>498.5</v>
      </c>
      <c r="G145" s="19">
        <v>0</v>
      </c>
    </row>
    <row r="146" spans="1:7" ht="12.75">
      <c r="A146" s="2"/>
      <c r="B146" s="27"/>
      <c r="C146" s="27"/>
      <c r="D146" s="15" t="s">
        <v>26</v>
      </c>
      <c r="E146" s="6">
        <f>E151</f>
        <v>0</v>
      </c>
      <c r="F146" s="6">
        <f>F151</f>
        <v>0</v>
      </c>
      <c r="G146" s="19">
        <v>0</v>
      </c>
    </row>
    <row r="147" spans="1:7" ht="12.75">
      <c r="A147" s="2"/>
      <c r="B147" s="27"/>
      <c r="C147" s="15" t="s">
        <v>7</v>
      </c>
      <c r="D147" s="4"/>
      <c r="E147" s="1">
        <f>SUM(E143:E146)</f>
        <v>2500.5</v>
      </c>
      <c r="F147" s="1">
        <f>SUM(F143:F146)</f>
        <v>2137.1</v>
      </c>
      <c r="G147" s="19">
        <f t="shared" si="6"/>
        <v>85.46690661867626</v>
      </c>
    </row>
    <row r="148" spans="1:7" ht="12.75">
      <c r="A148" s="2"/>
      <c r="B148" s="29"/>
      <c r="C148" s="28" t="s">
        <v>43</v>
      </c>
      <c r="D148" s="15" t="s">
        <v>5</v>
      </c>
      <c r="E148" s="1">
        <v>0</v>
      </c>
      <c r="F148" s="1">
        <v>0</v>
      </c>
      <c r="G148" s="19">
        <v>0</v>
      </c>
    </row>
    <row r="149" spans="1:7" ht="22.5">
      <c r="A149" s="2"/>
      <c r="B149" s="30"/>
      <c r="C149" s="27"/>
      <c r="D149" s="15" t="s">
        <v>6</v>
      </c>
      <c r="E149" s="1">
        <v>2002</v>
      </c>
      <c r="F149" s="1">
        <v>1638.6</v>
      </c>
      <c r="G149" s="19">
        <f t="shared" si="6"/>
        <v>81.84815184815184</v>
      </c>
    </row>
    <row r="150" spans="1:7" ht="22.5">
      <c r="A150" s="2"/>
      <c r="B150" s="30"/>
      <c r="C150" s="27"/>
      <c r="D150" s="15" t="s">
        <v>25</v>
      </c>
      <c r="E150" s="1">
        <v>498.5</v>
      </c>
      <c r="F150" s="1">
        <v>498.5</v>
      </c>
      <c r="G150" s="19">
        <f t="shared" si="6"/>
        <v>100</v>
      </c>
    </row>
    <row r="151" spans="1:7" ht="12.75">
      <c r="A151" s="2"/>
      <c r="B151" s="31"/>
      <c r="C151" s="27"/>
      <c r="D151" s="15" t="s">
        <v>26</v>
      </c>
      <c r="E151" s="1">
        <v>0</v>
      </c>
      <c r="F151" s="1">
        <v>0</v>
      </c>
      <c r="G151" s="19">
        <v>0</v>
      </c>
    </row>
    <row r="152" spans="1:7" ht="12.75">
      <c r="A152" s="2"/>
      <c r="B152" s="15"/>
      <c r="C152" s="15" t="s">
        <v>8</v>
      </c>
      <c r="D152" s="4"/>
      <c r="E152" s="1">
        <f>SUM(E148:E151)</f>
        <v>2500.5</v>
      </c>
      <c r="F152" s="1">
        <f>SUM(F148:F151)</f>
        <v>2137.1</v>
      </c>
      <c r="G152" s="19">
        <f t="shared" si="6"/>
        <v>85.46690661867626</v>
      </c>
    </row>
    <row r="153" spans="1:7" ht="12.75">
      <c r="A153" s="2"/>
      <c r="B153" s="27">
        <v>7</v>
      </c>
      <c r="C153" s="28" t="s">
        <v>66</v>
      </c>
      <c r="D153" s="3" t="s">
        <v>5</v>
      </c>
      <c r="E153" s="1">
        <f>E158+E163</f>
        <v>183821.55</v>
      </c>
      <c r="F153" s="1">
        <f>F158+F163</f>
        <v>183821.54</v>
      </c>
      <c r="G153" s="19">
        <f t="shared" si="6"/>
        <v>99.99999455994143</v>
      </c>
    </row>
    <row r="154" spans="1:7" ht="22.5">
      <c r="A154" s="2"/>
      <c r="B154" s="27"/>
      <c r="C154" s="27"/>
      <c r="D154" s="3" t="s">
        <v>6</v>
      </c>
      <c r="E154" s="1">
        <f aca="true" t="shared" si="7" ref="E154:F156">E159+E164</f>
        <v>198415.42</v>
      </c>
      <c r="F154" s="1">
        <f t="shared" si="7"/>
        <v>193732.53</v>
      </c>
      <c r="G154" s="19">
        <f t="shared" si="6"/>
        <v>97.63985581362576</v>
      </c>
    </row>
    <row r="155" spans="1:7" ht="22.5">
      <c r="A155" s="2"/>
      <c r="B155" s="27"/>
      <c r="C155" s="27"/>
      <c r="D155" s="3" t="s">
        <v>25</v>
      </c>
      <c r="E155" s="1">
        <f t="shared" si="7"/>
        <v>49851.33</v>
      </c>
      <c r="F155" s="1">
        <f t="shared" si="7"/>
        <v>23782.14</v>
      </c>
      <c r="G155" s="19">
        <f t="shared" si="6"/>
        <v>47.70612940517334</v>
      </c>
    </row>
    <row r="156" spans="1:7" ht="12.75">
      <c r="A156" s="2"/>
      <c r="B156" s="27"/>
      <c r="C156" s="27"/>
      <c r="D156" s="3" t="s">
        <v>26</v>
      </c>
      <c r="E156" s="1">
        <f t="shared" si="7"/>
        <v>0</v>
      </c>
      <c r="F156" s="1">
        <f t="shared" si="7"/>
        <v>0</v>
      </c>
      <c r="G156" s="19">
        <v>0</v>
      </c>
    </row>
    <row r="157" spans="1:7" ht="12.75">
      <c r="A157" s="2"/>
      <c r="B157" s="27"/>
      <c r="C157" s="3" t="s">
        <v>7</v>
      </c>
      <c r="D157" s="4"/>
      <c r="E157" s="1">
        <f>SUM(E153:E156)</f>
        <v>432088.3</v>
      </c>
      <c r="F157" s="1">
        <f>SUM(F153:F156)</f>
        <v>401336.21</v>
      </c>
      <c r="G157" s="19">
        <f t="shared" si="6"/>
        <v>92.88291536706734</v>
      </c>
    </row>
    <row r="158" spans="1:7" ht="12.75">
      <c r="A158" s="2"/>
      <c r="B158" s="27"/>
      <c r="C158" s="27" t="s">
        <v>13</v>
      </c>
      <c r="D158" s="3" t="s">
        <v>5</v>
      </c>
      <c r="E158" s="1">
        <v>0</v>
      </c>
      <c r="F158" s="1">
        <v>0</v>
      </c>
      <c r="G158" s="19">
        <v>0</v>
      </c>
    </row>
    <row r="159" spans="1:7" ht="22.5">
      <c r="A159" s="2"/>
      <c r="B159" s="27"/>
      <c r="C159" s="27"/>
      <c r="D159" s="3" t="s">
        <v>6</v>
      </c>
      <c r="E159" s="1">
        <v>0</v>
      </c>
      <c r="F159" s="1">
        <v>0</v>
      </c>
      <c r="G159" s="19">
        <v>0</v>
      </c>
    </row>
    <row r="160" spans="1:7" ht="22.5">
      <c r="A160" s="2"/>
      <c r="B160" s="27"/>
      <c r="C160" s="27"/>
      <c r="D160" s="3" t="s">
        <v>25</v>
      </c>
      <c r="E160" s="1">
        <v>25100</v>
      </c>
      <c r="F160" s="1">
        <v>59</v>
      </c>
      <c r="G160" s="19">
        <f t="shared" si="6"/>
        <v>0.23505976095617528</v>
      </c>
    </row>
    <row r="161" spans="1:7" ht="12.75">
      <c r="A161" s="2"/>
      <c r="B161" s="27"/>
      <c r="C161" s="27"/>
      <c r="D161" s="3" t="s">
        <v>26</v>
      </c>
      <c r="E161" s="1">
        <v>0</v>
      </c>
      <c r="F161" s="1">
        <v>0</v>
      </c>
      <c r="G161" s="19">
        <v>0</v>
      </c>
    </row>
    <row r="162" spans="1:7" ht="12.75">
      <c r="A162" s="2"/>
      <c r="B162" s="27"/>
      <c r="C162" s="3" t="s">
        <v>8</v>
      </c>
      <c r="D162" s="4"/>
      <c r="E162" s="1">
        <f>SUM(E158:E161)</f>
        <v>25100</v>
      </c>
      <c r="F162" s="1">
        <f>SUM(F158:F161)</f>
        <v>59</v>
      </c>
      <c r="G162" s="19">
        <f t="shared" si="6"/>
        <v>0.23505976095617528</v>
      </c>
    </row>
    <row r="163" spans="1:7" ht="12.75">
      <c r="A163" s="2"/>
      <c r="B163" s="29"/>
      <c r="C163" s="28" t="s">
        <v>44</v>
      </c>
      <c r="D163" s="15" t="s">
        <v>5</v>
      </c>
      <c r="E163" s="1">
        <v>183821.55</v>
      </c>
      <c r="F163" s="1">
        <v>183821.54</v>
      </c>
      <c r="G163" s="19">
        <f t="shared" si="6"/>
        <v>99.99999455994143</v>
      </c>
    </row>
    <row r="164" spans="1:7" ht="22.5">
      <c r="A164" s="2"/>
      <c r="B164" s="30"/>
      <c r="C164" s="27"/>
      <c r="D164" s="15" t="s">
        <v>6</v>
      </c>
      <c r="E164" s="1">
        <v>198415.42</v>
      </c>
      <c r="F164" s="1">
        <v>193732.53</v>
      </c>
      <c r="G164" s="19">
        <f t="shared" si="6"/>
        <v>97.63985581362576</v>
      </c>
    </row>
    <row r="165" spans="1:7" ht="22.5">
      <c r="A165" s="2"/>
      <c r="B165" s="30"/>
      <c r="C165" s="27"/>
      <c r="D165" s="15" t="s">
        <v>25</v>
      </c>
      <c r="E165" s="1">
        <v>24751.33</v>
      </c>
      <c r="F165" s="1">
        <v>23723.14</v>
      </c>
      <c r="G165" s="19">
        <f t="shared" si="6"/>
        <v>95.84592019903576</v>
      </c>
    </row>
    <row r="166" spans="1:7" ht="12.75">
      <c r="A166" s="2"/>
      <c r="B166" s="30"/>
      <c r="C166" s="27"/>
      <c r="D166" s="15" t="s">
        <v>26</v>
      </c>
      <c r="E166" s="1">
        <v>0</v>
      </c>
      <c r="F166" s="1">
        <v>0</v>
      </c>
      <c r="G166" s="19">
        <v>0</v>
      </c>
    </row>
    <row r="167" spans="1:7" ht="12.75">
      <c r="A167" s="2"/>
      <c r="B167" s="31"/>
      <c r="C167" s="15" t="s">
        <v>8</v>
      </c>
      <c r="D167" s="4"/>
      <c r="E167" s="1">
        <f>SUM(E163:E166)</f>
        <v>406988.3</v>
      </c>
      <c r="F167" s="1">
        <f>SUM(F163:F166)</f>
        <v>401277.21</v>
      </c>
      <c r="G167" s="19">
        <f t="shared" si="6"/>
        <v>98.59674344446758</v>
      </c>
    </row>
    <row r="168" spans="1:7" ht="12.75">
      <c r="A168" s="2"/>
      <c r="B168" s="27">
        <v>8</v>
      </c>
      <c r="C168" s="28" t="s">
        <v>86</v>
      </c>
      <c r="D168" s="3" t="s">
        <v>5</v>
      </c>
      <c r="E168" s="1">
        <f>SUM(E173,E178,E183,E188,E193)</f>
        <v>0</v>
      </c>
      <c r="F168" s="1">
        <f>SUM(F173,F178,F183,F188,F193)</f>
        <v>0</v>
      </c>
      <c r="G168" s="19">
        <v>0</v>
      </c>
    </row>
    <row r="169" spans="1:7" ht="22.5">
      <c r="A169" s="2"/>
      <c r="B169" s="27"/>
      <c r="C169" s="27"/>
      <c r="D169" s="3" t="s">
        <v>6</v>
      </c>
      <c r="E169" s="1">
        <f aca="true" t="shared" si="8" ref="E169:F171">SUM(E174,E179,E184,E189,E194)</f>
        <v>858</v>
      </c>
      <c r="F169" s="1">
        <f t="shared" si="8"/>
        <v>550.8</v>
      </c>
      <c r="G169" s="19">
        <f t="shared" si="6"/>
        <v>64.1958041958042</v>
      </c>
    </row>
    <row r="170" spans="1:7" ht="22.5">
      <c r="A170" s="2"/>
      <c r="B170" s="27"/>
      <c r="C170" s="27"/>
      <c r="D170" s="3" t="s">
        <v>25</v>
      </c>
      <c r="E170" s="1">
        <f t="shared" si="8"/>
        <v>30482.5</v>
      </c>
      <c r="F170" s="1">
        <f t="shared" si="8"/>
        <v>31436.54</v>
      </c>
      <c r="G170" s="19">
        <f t="shared" si="6"/>
        <v>103.12979578446651</v>
      </c>
    </row>
    <row r="171" spans="1:7" ht="12.75">
      <c r="A171" s="2"/>
      <c r="B171" s="27"/>
      <c r="C171" s="27"/>
      <c r="D171" s="3" t="s">
        <v>26</v>
      </c>
      <c r="E171" s="1">
        <f t="shared" si="8"/>
        <v>40000</v>
      </c>
      <c r="F171" s="1">
        <f t="shared" si="8"/>
        <v>0</v>
      </c>
      <c r="G171" s="19">
        <f t="shared" si="6"/>
        <v>0</v>
      </c>
    </row>
    <row r="172" spans="1:7" ht="12.75">
      <c r="A172" s="2"/>
      <c r="B172" s="27"/>
      <c r="C172" s="3" t="s">
        <v>7</v>
      </c>
      <c r="D172" s="4"/>
      <c r="E172" s="1">
        <f>SUM(E168:E171)</f>
        <v>71340.5</v>
      </c>
      <c r="F172" s="1">
        <f>SUM(F168:F171)</f>
        <v>31987.34</v>
      </c>
      <c r="G172" s="19">
        <f t="shared" si="6"/>
        <v>44.83756071235834</v>
      </c>
    </row>
    <row r="173" spans="1:7" ht="12.75">
      <c r="A173" s="2"/>
      <c r="B173" s="27"/>
      <c r="C173" s="28" t="s">
        <v>45</v>
      </c>
      <c r="D173" s="3" t="s">
        <v>5</v>
      </c>
      <c r="E173" s="1">
        <v>0</v>
      </c>
      <c r="F173" s="1">
        <v>0</v>
      </c>
      <c r="G173" s="19">
        <v>0</v>
      </c>
    </row>
    <row r="174" spans="1:7" ht="22.5">
      <c r="A174" s="2"/>
      <c r="B174" s="27"/>
      <c r="C174" s="27"/>
      <c r="D174" s="3" t="s">
        <v>6</v>
      </c>
      <c r="E174" s="1">
        <v>858</v>
      </c>
      <c r="F174" s="1">
        <v>550.8</v>
      </c>
      <c r="G174" s="19">
        <f t="shared" si="6"/>
        <v>64.1958041958042</v>
      </c>
    </row>
    <row r="175" spans="1:7" ht="22.5">
      <c r="A175" s="2"/>
      <c r="B175" s="27"/>
      <c r="C175" s="27"/>
      <c r="D175" s="3" t="s">
        <v>25</v>
      </c>
      <c r="E175" s="1">
        <v>9225.7</v>
      </c>
      <c r="F175" s="1">
        <v>9206.68</v>
      </c>
      <c r="G175" s="19">
        <f t="shared" si="6"/>
        <v>99.7938367820328</v>
      </c>
    </row>
    <row r="176" spans="1:7" ht="12.75">
      <c r="A176" s="2"/>
      <c r="B176" s="27"/>
      <c r="C176" s="27"/>
      <c r="D176" s="3" t="s">
        <v>26</v>
      </c>
      <c r="E176" s="1">
        <v>0</v>
      </c>
      <c r="F176" s="1">
        <v>0</v>
      </c>
      <c r="G176" s="19">
        <v>0</v>
      </c>
    </row>
    <row r="177" spans="1:7" ht="12.75">
      <c r="A177" s="2"/>
      <c r="B177" s="27"/>
      <c r="C177" s="3" t="s">
        <v>8</v>
      </c>
      <c r="D177" s="4"/>
      <c r="E177" s="1">
        <f>SUM(E173:E176)</f>
        <v>10083.7</v>
      </c>
      <c r="F177" s="1">
        <f>SUM(F173:F176)</f>
        <v>9757.48</v>
      </c>
      <c r="G177" s="19">
        <f t="shared" si="6"/>
        <v>96.76487797137953</v>
      </c>
    </row>
    <row r="178" spans="1:7" ht="12.75">
      <c r="A178" s="2"/>
      <c r="B178" s="27"/>
      <c r="C178" s="28" t="s">
        <v>75</v>
      </c>
      <c r="D178" s="3" t="s">
        <v>5</v>
      </c>
      <c r="E178" s="1">
        <v>0</v>
      </c>
      <c r="F178" s="1">
        <v>0</v>
      </c>
      <c r="G178" s="19">
        <v>0</v>
      </c>
    </row>
    <row r="179" spans="1:7" ht="22.5">
      <c r="A179" s="2"/>
      <c r="B179" s="27"/>
      <c r="C179" s="27"/>
      <c r="D179" s="3" t="s">
        <v>6</v>
      </c>
      <c r="E179" s="1">
        <v>0</v>
      </c>
      <c r="F179" s="1">
        <v>0</v>
      </c>
      <c r="G179" s="19">
        <v>0</v>
      </c>
    </row>
    <row r="180" spans="1:7" ht="22.5">
      <c r="A180" s="2"/>
      <c r="B180" s="27"/>
      <c r="C180" s="27"/>
      <c r="D180" s="3" t="s">
        <v>25</v>
      </c>
      <c r="E180" s="1">
        <v>19841.8</v>
      </c>
      <c r="F180" s="1">
        <v>20926.08</v>
      </c>
      <c r="G180" s="19">
        <f t="shared" si="6"/>
        <v>105.46462518521507</v>
      </c>
    </row>
    <row r="181" spans="1:7" ht="12.75">
      <c r="A181" s="2"/>
      <c r="B181" s="27"/>
      <c r="C181" s="27"/>
      <c r="D181" s="3" t="s">
        <v>26</v>
      </c>
      <c r="E181" s="1">
        <v>40000</v>
      </c>
      <c r="F181" s="1">
        <v>0</v>
      </c>
      <c r="G181" s="19">
        <f t="shared" si="6"/>
        <v>0</v>
      </c>
    </row>
    <row r="182" spans="1:7" ht="12.75">
      <c r="A182" s="2"/>
      <c r="B182" s="27"/>
      <c r="C182" s="3" t="s">
        <v>8</v>
      </c>
      <c r="D182" s="4"/>
      <c r="E182" s="1">
        <f>SUM(E178:E181)</f>
        <v>59841.8</v>
      </c>
      <c r="F182" s="1">
        <f>SUM(F178:F181)</f>
        <v>20926.08</v>
      </c>
      <c r="G182" s="19">
        <f t="shared" si="6"/>
        <v>34.96900160088767</v>
      </c>
    </row>
    <row r="183" spans="1:7" ht="12.75">
      <c r="A183" s="2"/>
      <c r="B183" s="27"/>
      <c r="C183" s="28" t="s">
        <v>46</v>
      </c>
      <c r="D183" s="3" t="s">
        <v>5</v>
      </c>
      <c r="E183" s="1">
        <v>0</v>
      </c>
      <c r="F183" s="1">
        <v>0</v>
      </c>
      <c r="G183" s="19">
        <v>0</v>
      </c>
    </row>
    <row r="184" spans="1:7" ht="22.5">
      <c r="A184" s="2"/>
      <c r="B184" s="27"/>
      <c r="C184" s="27"/>
      <c r="D184" s="3" t="s">
        <v>6</v>
      </c>
      <c r="E184" s="1">
        <v>0</v>
      </c>
      <c r="F184" s="1">
        <v>0</v>
      </c>
      <c r="G184" s="19">
        <v>0</v>
      </c>
    </row>
    <row r="185" spans="1:7" ht="22.5">
      <c r="A185" s="2"/>
      <c r="B185" s="27"/>
      <c r="C185" s="27"/>
      <c r="D185" s="3" t="s">
        <v>25</v>
      </c>
      <c r="E185" s="1">
        <v>720</v>
      </c>
      <c r="F185" s="1">
        <v>663.27</v>
      </c>
      <c r="G185" s="19">
        <f t="shared" si="6"/>
        <v>92.12083333333332</v>
      </c>
    </row>
    <row r="186" spans="1:7" ht="12.75">
      <c r="A186" s="2"/>
      <c r="B186" s="27"/>
      <c r="C186" s="27"/>
      <c r="D186" s="3" t="s">
        <v>26</v>
      </c>
      <c r="E186" s="1">
        <v>0</v>
      </c>
      <c r="F186" s="1">
        <v>0</v>
      </c>
      <c r="G186" s="19">
        <v>0</v>
      </c>
    </row>
    <row r="187" spans="1:7" ht="12.75">
      <c r="A187" s="2"/>
      <c r="B187" s="27"/>
      <c r="C187" s="3" t="s">
        <v>8</v>
      </c>
      <c r="D187" s="4"/>
      <c r="E187" s="1">
        <f>SUM(E183:E186)</f>
        <v>720</v>
      </c>
      <c r="F187" s="1">
        <f>SUM(F183:F186)</f>
        <v>663.27</v>
      </c>
      <c r="G187" s="19">
        <f t="shared" si="6"/>
        <v>92.12083333333332</v>
      </c>
    </row>
    <row r="188" spans="1:7" ht="12.75">
      <c r="A188" s="2"/>
      <c r="B188" s="27"/>
      <c r="C188" s="28" t="s">
        <v>76</v>
      </c>
      <c r="D188" s="3" t="s">
        <v>5</v>
      </c>
      <c r="E188" s="1">
        <v>0</v>
      </c>
      <c r="F188" s="1">
        <v>0</v>
      </c>
      <c r="G188" s="19">
        <v>0</v>
      </c>
    </row>
    <row r="189" spans="1:7" ht="22.5">
      <c r="A189" s="2"/>
      <c r="B189" s="27"/>
      <c r="C189" s="27"/>
      <c r="D189" s="3" t="s">
        <v>6</v>
      </c>
      <c r="E189" s="1">
        <v>0</v>
      </c>
      <c r="F189" s="1">
        <v>0</v>
      </c>
      <c r="G189" s="19">
        <v>0</v>
      </c>
    </row>
    <row r="190" spans="1:7" ht="22.5">
      <c r="A190" s="2"/>
      <c r="B190" s="27"/>
      <c r="C190" s="27"/>
      <c r="D190" s="3" t="s">
        <v>25</v>
      </c>
      <c r="E190" s="1">
        <v>350</v>
      </c>
      <c r="F190" s="1">
        <v>308.26</v>
      </c>
      <c r="G190" s="19">
        <f t="shared" si="6"/>
        <v>88.07428571428572</v>
      </c>
    </row>
    <row r="191" spans="1:7" ht="12.75">
      <c r="A191" s="2"/>
      <c r="B191" s="27"/>
      <c r="C191" s="27"/>
      <c r="D191" s="3" t="s">
        <v>26</v>
      </c>
      <c r="E191" s="1">
        <v>0</v>
      </c>
      <c r="F191" s="1">
        <v>0</v>
      </c>
      <c r="G191" s="19">
        <v>0</v>
      </c>
    </row>
    <row r="192" spans="1:7" s="5" customFormat="1" ht="12.75">
      <c r="A192" s="2"/>
      <c r="B192" s="27"/>
      <c r="C192" s="3" t="s">
        <v>8</v>
      </c>
      <c r="D192" s="4"/>
      <c r="E192" s="1">
        <f>SUM(E188:E191)</f>
        <v>350</v>
      </c>
      <c r="F192" s="1">
        <f>SUM(F188:F191)</f>
        <v>308.26</v>
      </c>
      <c r="G192" s="19">
        <f t="shared" si="6"/>
        <v>88.07428571428572</v>
      </c>
    </row>
    <row r="193" spans="1:7" ht="12.75">
      <c r="A193" s="2"/>
      <c r="B193" s="27"/>
      <c r="C193" s="28" t="s">
        <v>77</v>
      </c>
      <c r="D193" s="3" t="s">
        <v>5</v>
      </c>
      <c r="E193" s="1">
        <v>0</v>
      </c>
      <c r="F193" s="1">
        <v>0</v>
      </c>
      <c r="G193" s="19">
        <v>0</v>
      </c>
    </row>
    <row r="194" spans="1:7" ht="22.5">
      <c r="A194" s="2"/>
      <c r="B194" s="27"/>
      <c r="C194" s="27"/>
      <c r="D194" s="3" t="s">
        <v>6</v>
      </c>
      <c r="E194" s="1">
        <v>0</v>
      </c>
      <c r="F194" s="1">
        <v>0</v>
      </c>
      <c r="G194" s="19">
        <v>0</v>
      </c>
    </row>
    <row r="195" spans="1:7" ht="22.5">
      <c r="A195" s="2"/>
      <c r="B195" s="27"/>
      <c r="C195" s="27"/>
      <c r="D195" s="3" t="s">
        <v>25</v>
      </c>
      <c r="E195" s="1">
        <v>345</v>
      </c>
      <c r="F195" s="1">
        <v>332.25</v>
      </c>
      <c r="G195" s="19">
        <f t="shared" si="6"/>
        <v>96.30434782608695</v>
      </c>
    </row>
    <row r="196" spans="1:7" ht="12.75">
      <c r="A196" s="2"/>
      <c r="B196" s="27"/>
      <c r="C196" s="27"/>
      <c r="D196" s="3" t="s">
        <v>26</v>
      </c>
      <c r="E196" s="1">
        <v>0</v>
      </c>
      <c r="F196" s="1">
        <v>0</v>
      </c>
      <c r="G196" s="19">
        <v>0</v>
      </c>
    </row>
    <row r="197" spans="1:7" s="5" customFormat="1" ht="12.75">
      <c r="A197" s="2"/>
      <c r="B197" s="27"/>
      <c r="C197" s="3" t="s">
        <v>8</v>
      </c>
      <c r="D197" s="4"/>
      <c r="E197" s="1">
        <f>SUM(E193:E196)</f>
        <v>345</v>
      </c>
      <c r="F197" s="1">
        <f>SUM(F193:F196)</f>
        <v>332.25</v>
      </c>
      <c r="G197" s="19">
        <f t="shared" si="6"/>
        <v>96.30434782608695</v>
      </c>
    </row>
    <row r="198" spans="1:7" ht="12.75">
      <c r="A198" s="2"/>
      <c r="B198" s="27">
        <v>9</v>
      </c>
      <c r="C198" s="28" t="s">
        <v>87</v>
      </c>
      <c r="D198" s="3" t="s">
        <v>5</v>
      </c>
      <c r="E198" s="1">
        <f>E203+E208+E213</f>
        <v>1521.5</v>
      </c>
      <c r="F198" s="1">
        <f>F203+F208+F213</f>
        <v>1521.07</v>
      </c>
      <c r="G198" s="19">
        <f t="shared" si="6"/>
        <v>99.9717384160368</v>
      </c>
    </row>
    <row r="199" spans="1:9" ht="22.5">
      <c r="A199" s="2"/>
      <c r="B199" s="27"/>
      <c r="C199" s="27"/>
      <c r="D199" s="3" t="s">
        <v>6</v>
      </c>
      <c r="E199" s="1">
        <f aca="true" t="shared" si="9" ref="E199:F201">E204+E209+E214</f>
        <v>19374.6</v>
      </c>
      <c r="F199" s="1">
        <f t="shared" si="9"/>
        <v>19134.31</v>
      </c>
      <c r="G199" s="19">
        <f t="shared" si="6"/>
        <v>98.75976794359627</v>
      </c>
      <c r="I199" s="14"/>
    </row>
    <row r="200" spans="1:9" ht="22.5">
      <c r="A200" s="2"/>
      <c r="B200" s="27"/>
      <c r="C200" s="27"/>
      <c r="D200" s="3" t="s">
        <v>25</v>
      </c>
      <c r="E200" s="1">
        <f t="shared" si="9"/>
        <v>5313.1</v>
      </c>
      <c r="F200" s="1">
        <f t="shared" si="9"/>
        <v>5313.17</v>
      </c>
      <c r="G200" s="19">
        <f t="shared" si="6"/>
        <v>100.00131749825903</v>
      </c>
      <c r="I200" s="14"/>
    </row>
    <row r="201" spans="1:7" ht="12.75">
      <c r="A201" s="2"/>
      <c r="B201" s="27"/>
      <c r="C201" s="27"/>
      <c r="D201" s="3" t="s">
        <v>26</v>
      </c>
      <c r="E201" s="1">
        <f t="shared" si="9"/>
        <v>27579.3</v>
      </c>
      <c r="F201" s="1">
        <f t="shared" si="9"/>
        <v>27579.26</v>
      </c>
      <c r="G201" s="19">
        <f>F201/E201*100</f>
        <v>99.99985496368653</v>
      </c>
    </row>
    <row r="202" spans="1:7" ht="12.75">
      <c r="A202" s="2"/>
      <c r="B202" s="27"/>
      <c r="C202" s="3" t="s">
        <v>7</v>
      </c>
      <c r="D202" s="4"/>
      <c r="E202" s="1">
        <f>SUM(E198:E201)</f>
        <v>53788.5</v>
      </c>
      <c r="F202" s="1">
        <f>SUM(F198:F201)</f>
        <v>53547.81</v>
      </c>
      <c r="G202" s="19">
        <f>F202/E202*100</f>
        <v>99.55252516801917</v>
      </c>
    </row>
    <row r="203" spans="1:7" ht="12.75">
      <c r="A203" s="2"/>
      <c r="B203" s="27"/>
      <c r="C203" s="28" t="s">
        <v>47</v>
      </c>
      <c r="D203" s="3" t="s">
        <v>5</v>
      </c>
      <c r="E203" s="1">
        <v>0</v>
      </c>
      <c r="F203" s="1">
        <v>0</v>
      </c>
      <c r="G203" s="19">
        <v>0</v>
      </c>
    </row>
    <row r="204" spans="1:7" ht="22.5">
      <c r="A204" s="2"/>
      <c r="B204" s="27"/>
      <c r="C204" s="27"/>
      <c r="D204" s="3" t="s">
        <v>6</v>
      </c>
      <c r="E204" s="1">
        <v>238</v>
      </c>
      <c r="F204" s="1">
        <v>0</v>
      </c>
      <c r="G204" s="19">
        <f>F204/E204*100</f>
        <v>0</v>
      </c>
    </row>
    <row r="205" spans="1:7" ht="22.5">
      <c r="A205" s="2"/>
      <c r="B205" s="27"/>
      <c r="C205" s="27"/>
      <c r="D205" s="3" t="s">
        <v>25</v>
      </c>
      <c r="E205" s="1">
        <v>0</v>
      </c>
      <c r="F205" s="1">
        <v>0</v>
      </c>
      <c r="G205" s="19">
        <v>0</v>
      </c>
    </row>
    <row r="206" spans="1:7" ht="12.75">
      <c r="A206" s="2"/>
      <c r="B206" s="27"/>
      <c r="C206" s="27"/>
      <c r="D206" s="3" t="s">
        <v>26</v>
      </c>
      <c r="E206" s="1">
        <v>0</v>
      </c>
      <c r="F206" s="1">
        <v>0</v>
      </c>
      <c r="G206" s="19">
        <v>0</v>
      </c>
    </row>
    <row r="207" spans="1:7" ht="12.75">
      <c r="A207" s="2"/>
      <c r="B207" s="27"/>
      <c r="C207" s="3" t="s">
        <v>8</v>
      </c>
      <c r="D207" s="4"/>
      <c r="E207" s="1">
        <f>SUM(E203:E206)</f>
        <v>238</v>
      </c>
      <c r="F207" s="1">
        <f>SUM(F203:F206)</f>
        <v>0</v>
      </c>
      <c r="G207" s="19">
        <f aca="true" t="shared" si="10" ref="G207:G212">F207/E207*100</f>
        <v>0</v>
      </c>
    </row>
    <row r="208" spans="1:7" ht="12.75">
      <c r="A208" s="2"/>
      <c r="B208" s="27"/>
      <c r="C208" s="28" t="s">
        <v>14</v>
      </c>
      <c r="D208" s="3" t="s">
        <v>5</v>
      </c>
      <c r="E208" s="1">
        <v>1521.5</v>
      </c>
      <c r="F208" s="1">
        <v>1521.07</v>
      </c>
      <c r="G208" s="19">
        <f t="shared" si="10"/>
        <v>99.9717384160368</v>
      </c>
    </row>
    <row r="209" spans="1:9" ht="22.5">
      <c r="A209" s="2"/>
      <c r="B209" s="27"/>
      <c r="C209" s="27"/>
      <c r="D209" s="3" t="s">
        <v>6</v>
      </c>
      <c r="E209" s="1">
        <v>3534.6</v>
      </c>
      <c r="F209" s="1">
        <v>3533.63</v>
      </c>
      <c r="G209" s="19">
        <f t="shared" si="10"/>
        <v>99.97255700786512</v>
      </c>
      <c r="I209" s="14"/>
    </row>
    <row r="210" spans="1:7" ht="22.5">
      <c r="A210" s="2"/>
      <c r="B210" s="27"/>
      <c r="C210" s="27"/>
      <c r="D210" s="3" t="s">
        <v>25</v>
      </c>
      <c r="E210" s="1">
        <v>3753.3</v>
      </c>
      <c r="F210" s="1">
        <v>3753.37</v>
      </c>
      <c r="G210" s="19">
        <f t="shared" si="10"/>
        <v>100.00186502544426</v>
      </c>
    </row>
    <row r="211" spans="1:7" ht="12.75">
      <c r="A211" s="2"/>
      <c r="B211" s="27"/>
      <c r="C211" s="27"/>
      <c r="D211" s="3" t="s">
        <v>26</v>
      </c>
      <c r="E211" s="1">
        <v>27579.3</v>
      </c>
      <c r="F211" s="1">
        <v>27579.26</v>
      </c>
      <c r="G211" s="19">
        <f t="shared" si="10"/>
        <v>99.99985496368653</v>
      </c>
    </row>
    <row r="212" spans="1:7" ht="12.75">
      <c r="A212" s="2"/>
      <c r="B212" s="27"/>
      <c r="C212" s="3" t="s">
        <v>8</v>
      </c>
      <c r="D212" s="4"/>
      <c r="E212" s="1">
        <f>SUM(E208:E211)</f>
        <v>36388.7</v>
      </c>
      <c r="F212" s="1">
        <f>SUM(F208:F211)</f>
        <v>36387.33</v>
      </c>
      <c r="G212" s="19">
        <f t="shared" si="10"/>
        <v>99.99623509496081</v>
      </c>
    </row>
    <row r="213" spans="1:7" ht="12.75">
      <c r="A213" s="2"/>
      <c r="B213" s="27"/>
      <c r="C213" s="28" t="s">
        <v>48</v>
      </c>
      <c r="D213" s="3" t="s">
        <v>5</v>
      </c>
      <c r="E213" s="1">
        <v>0</v>
      </c>
      <c r="F213" s="1">
        <v>0</v>
      </c>
      <c r="G213" s="19">
        <v>0</v>
      </c>
    </row>
    <row r="214" spans="1:7" ht="22.5">
      <c r="A214" s="2"/>
      <c r="B214" s="27"/>
      <c r="C214" s="27"/>
      <c r="D214" s="3" t="s">
        <v>6</v>
      </c>
      <c r="E214" s="1">
        <v>15602</v>
      </c>
      <c r="F214" s="1">
        <v>15600.68</v>
      </c>
      <c r="G214" s="19">
        <f>F214/E214*100</f>
        <v>99.99153954621202</v>
      </c>
    </row>
    <row r="215" spans="1:7" ht="22.5">
      <c r="A215" s="2"/>
      <c r="B215" s="27"/>
      <c r="C215" s="27"/>
      <c r="D215" s="3" t="s">
        <v>25</v>
      </c>
      <c r="E215" s="1">
        <v>1559.8</v>
      </c>
      <c r="F215" s="1">
        <v>1559.8</v>
      </c>
      <c r="G215" s="19">
        <f>F215/E215*100</f>
        <v>100</v>
      </c>
    </row>
    <row r="216" spans="1:7" ht="12.75">
      <c r="A216" s="2"/>
      <c r="B216" s="27"/>
      <c r="C216" s="27"/>
      <c r="D216" s="3" t="s">
        <v>26</v>
      </c>
      <c r="E216" s="1">
        <v>0</v>
      </c>
      <c r="F216" s="1">
        <v>0</v>
      </c>
      <c r="G216" s="19">
        <v>0</v>
      </c>
    </row>
    <row r="217" spans="1:7" ht="12.75">
      <c r="A217" s="2"/>
      <c r="B217" s="27"/>
      <c r="C217" s="3" t="s">
        <v>8</v>
      </c>
      <c r="D217" s="4"/>
      <c r="E217" s="1">
        <f>SUM(E213:E216)</f>
        <v>17161.8</v>
      </c>
      <c r="F217" s="1">
        <f>SUM(F213:F216)</f>
        <v>17160.48</v>
      </c>
      <c r="G217" s="19">
        <f>F217/E217*100</f>
        <v>99.99230849910849</v>
      </c>
    </row>
    <row r="218" spans="1:7" ht="12.75">
      <c r="A218" s="2"/>
      <c r="B218" s="27"/>
      <c r="C218" s="28" t="s">
        <v>78</v>
      </c>
      <c r="D218" s="26" t="s">
        <v>5</v>
      </c>
      <c r="E218" s="1">
        <v>0</v>
      </c>
      <c r="F218" s="1">
        <v>0</v>
      </c>
      <c r="G218" s="19">
        <v>0</v>
      </c>
    </row>
    <row r="219" spans="1:7" ht="22.5">
      <c r="A219" s="2"/>
      <c r="B219" s="27"/>
      <c r="C219" s="27"/>
      <c r="D219" s="26" t="s">
        <v>6</v>
      </c>
      <c r="E219" s="1">
        <v>0</v>
      </c>
      <c r="F219" s="1">
        <v>0</v>
      </c>
      <c r="G219" s="19">
        <v>0</v>
      </c>
    </row>
    <row r="220" spans="1:7" ht="22.5">
      <c r="A220" s="2"/>
      <c r="B220" s="27"/>
      <c r="C220" s="27"/>
      <c r="D220" s="26" t="s">
        <v>25</v>
      </c>
      <c r="E220" s="1">
        <v>0</v>
      </c>
      <c r="F220" s="1">
        <v>0</v>
      </c>
      <c r="G220" s="19">
        <v>0</v>
      </c>
    </row>
    <row r="221" spans="1:7" ht="12.75">
      <c r="A221" s="2"/>
      <c r="B221" s="27"/>
      <c r="C221" s="27"/>
      <c r="D221" s="26" t="s">
        <v>26</v>
      </c>
      <c r="E221" s="1">
        <v>0</v>
      </c>
      <c r="F221" s="1">
        <v>0</v>
      </c>
      <c r="G221" s="19">
        <v>0</v>
      </c>
    </row>
    <row r="222" spans="1:7" ht="12.75">
      <c r="A222" s="2"/>
      <c r="B222" s="27"/>
      <c r="C222" s="26" t="s">
        <v>8</v>
      </c>
      <c r="D222" s="4"/>
      <c r="E222" s="1">
        <f>SUM(E218:E221)</f>
        <v>0</v>
      </c>
      <c r="F222" s="1">
        <f>SUM(F218:F221)</f>
        <v>0</v>
      </c>
      <c r="G222" s="19">
        <v>0</v>
      </c>
    </row>
    <row r="223" spans="1:7" ht="12.75">
      <c r="A223" s="2"/>
      <c r="B223" s="27">
        <v>10</v>
      </c>
      <c r="C223" s="39" t="s">
        <v>67</v>
      </c>
      <c r="D223" s="7" t="s">
        <v>5</v>
      </c>
      <c r="E223" s="8">
        <f>E228+E233+E238+E243+E253+E248</f>
        <v>0</v>
      </c>
      <c r="F223" s="8">
        <f>F228+F233+F238+F243+F253+F248</f>
        <v>0</v>
      </c>
      <c r="G223" s="19">
        <v>0</v>
      </c>
    </row>
    <row r="224" spans="1:7" ht="22.5">
      <c r="A224" s="2"/>
      <c r="B224" s="27"/>
      <c r="C224" s="39"/>
      <c r="D224" s="7" t="s">
        <v>6</v>
      </c>
      <c r="E224" s="8">
        <f aca="true" t="shared" si="11" ref="E224:F226">E229+E234+E239+E244+E254+E249</f>
        <v>632</v>
      </c>
      <c r="F224" s="8">
        <f t="shared" si="11"/>
        <v>362.26</v>
      </c>
      <c r="G224" s="19">
        <f>F224/E224*100</f>
        <v>57.31962025316456</v>
      </c>
    </row>
    <row r="225" spans="1:7" ht="22.5">
      <c r="A225" s="2"/>
      <c r="B225" s="27"/>
      <c r="C225" s="39"/>
      <c r="D225" s="7" t="s">
        <v>25</v>
      </c>
      <c r="E225" s="8">
        <f t="shared" si="11"/>
        <v>38.5</v>
      </c>
      <c r="F225" s="8">
        <f t="shared" si="11"/>
        <v>0</v>
      </c>
      <c r="G225" s="19">
        <f>F225/E225*100</f>
        <v>0</v>
      </c>
    </row>
    <row r="226" spans="1:7" ht="12.75">
      <c r="A226" s="2"/>
      <c r="B226" s="27"/>
      <c r="C226" s="39"/>
      <c r="D226" s="7" t="s">
        <v>26</v>
      </c>
      <c r="E226" s="8">
        <f t="shared" si="11"/>
        <v>35729.92</v>
      </c>
      <c r="F226" s="8">
        <f t="shared" si="11"/>
        <v>34373.380000000005</v>
      </c>
      <c r="G226" s="19">
        <f>F226/E226*100</f>
        <v>96.2033500214946</v>
      </c>
    </row>
    <row r="227" spans="1:7" ht="12.75">
      <c r="A227" s="2"/>
      <c r="B227" s="27"/>
      <c r="C227" s="7" t="s">
        <v>7</v>
      </c>
      <c r="D227" s="9"/>
      <c r="E227" s="8">
        <f>SUM(E223:E226)</f>
        <v>36400.42</v>
      </c>
      <c r="F227" s="8">
        <f>SUM(F223:F226)</f>
        <v>34735.64000000001</v>
      </c>
      <c r="G227" s="19">
        <f>F227/E227*100</f>
        <v>95.42648134279771</v>
      </c>
    </row>
    <row r="228" spans="1:7" ht="12.75">
      <c r="A228" s="2"/>
      <c r="B228" s="27"/>
      <c r="C228" s="27" t="s">
        <v>15</v>
      </c>
      <c r="D228" s="3" t="s">
        <v>5</v>
      </c>
      <c r="E228" s="1">
        <v>0</v>
      </c>
      <c r="F228" s="1">
        <v>0</v>
      </c>
      <c r="G228" s="19">
        <v>0</v>
      </c>
    </row>
    <row r="229" spans="1:7" ht="22.5">
      <c r="A229" s="2"/>
      <c r="B229" s="27"/>
      <c r="C229" s="27"/>
      <c r="D229" s="3" t="s">
        <v>6</v>
      </c>
      <c r="E229" s="1">
        <v>0</v>
      </c>
      <c r="F229" s="1">
        <v>0</v>
      </c>
      <c r="G229" s="19">
        <v>0</v>
      </c>
    </row>
    <row r="230" spans="1:7" ht="22.5">
      <c r="A230" s="2"/>
      <c r="B230" s="27"/>
      <c r="C230" s="27"/>
      <c r="D230" s="3" t="s">
        <v>25</v>
      </c>
      <c r="E230" s="1">
        <v>0</v>
      </c>
      <c r="F230" s="1">
        <v>0</v>
      </c>
      <c r="G230" s="19">
        <v>0</v>
      </c>
    </row>
    <row r="231" spans="1:7" ht="12.75">
      <c r="A231" s="2"/>
      <c r="B231" s="27"/>
      <c r="C231" s="27"/>
      <c r="D231" s="3" t="s">
        <v>26</v>
      </c>
      <c r="E231" s="1">
        <v>6907.29</v>
      </c>
      <c r="F231" s="1">
        <v>6907.29</v>
      </c>
      <c r="G231" s="19">
        <f>F231/E231*100</f>
        <v>100</v>
      </c>
    </row>
    <row r="232" spans="1:7" ht="12.75">
      <c r="A232" s="2"/>
      <c r="B232" s="27"/>
      <c r="C232" s="3" t="s">
        <v>8</v>
      </c>
      <c r="D232" s="4"/>
      <c r="E232" s="1">
        <f>SUM(E228:E231)</f>
        <v>6907.29</v>
      </c>
      <c r="F232" s="1">
        <f>SUM(F228:F231)</f>
        <v>6907.29</v>
      </c>
      <c r="G232" s="19">
        <f>F232/E232*100</f>
        <v>100</v>
      </c>
    </row>
    <row r="233" spans="1:7" ht="12.75">
      <c r="A233" s="2"/>
      <c r="B233" s="27"/>
      <c r="C233" s="28" t="s">
        <v>49</v>
      </c>
      <c r="D233" s="3" t="s">
        <v>5</v>
      </c>
      <c r="E233" s="1"/>
      <c r="F233" s="1">
        <v>0</v>
      </c>
      <c r="G233" s="19">
        <v>0</v>
      </c>
    </row>
    <row r="234" spans="1:7" ht="22.5">
      <c r="A234" s="2"/>
      <c r="B234" s="27"/>
      <c r="C234" s="27"/>
      <c r="D234" s="3" t="s">
        <v>6</v>
      </c>
      <c r="E234" s="1">
        <v>0</v>
      </c>
      <c r="F234" s="1">
        <v>0</v>
      </c>
      <c r="G234" s="19">
        <v>0</v>
      </c>
    </row>
    <row r="235" spans="1:7" ht="22.5">
      <c r="A235" s="2"/>
      <c r="B235" s="27"/>
      <c r="C235" s="27"/>
      <c r="D235" s="3" t="s">
        <v>25</v>
      </c>
      <c r="E235" s="1">
        <v>0</v>
      </c>
      <c r="F235" s="1">
        <v>0</v>
      </c>
      <c r="G235" s="19">
        <v>0</v>
      </c>
    </row>
    <row r="236" spans="1:7" ht="12.75">
      <c r="A236" s="2"/>
      <c r="B236" s="27"/>
      <c r="C236" s="27"/>
      <c r="D236" s="3" t="s">
        <v>26</v>
      </c>
      <c r="E236" s="1">
        <v>11514.82</v>
      </c>
      <c r="F236" s="1">
        <v>10158.28</v>
      </c>
      <c r="G236" s="19">
        <f>F236/E236*100</f>
        <v>88.2191818890786</v>
      </c>
    </row>
    <row r="237" spans="1:7" ht="12.75">
      <c r="A237" s="2"/>
      <c r="B237" s="27"/>
      <c r="C237" s="3" t="s">
        <v>8</v>
      </c>
      <c r="D237" s="4"/>
      <c r="E237" s="1">
        <f>SUM(E233:E236)</f>
        <v>11514.82</v>
      </c>
      <c r="F237" s="1">
        <f>SUM(F233:F236)</f>
        <v>10158.28</v>
      </c>
      <c r="G237" s="19">
        <f>F237/E237*100</f>
        <v>88.2191818890786</v>
      </c>
    </row>
    <row r="238" spans="1:7" ht="12.75">
      <c r="A238" s="2"/>
      <c r="B238" s="27"/>
      <c r="C238" s="28" t="s">
        <v>50</v>
      </c>
      <c r="D238" s="3" t="s">
        <v>5</v>
      </c>
      <c r="E238" s="1">
        <v>0</v>
      </c>
      <c r="F238" s="1">
        <v>0</v>
      </c>
      <c r="G238" s="19">
        <v>0</v>
      </c>
    </row>
    <row r="239" spans="1:7" ht="22.5">
      <c r="A239" s="2"/>
      <c r="B239" s="27"/>
      <c r="C239" s="27"/>
      <c r="D239" s="3" t="s">
        <v>6</v>
      </c>
      <c r="E239" s="1">
        <v>0</v>
      </c>
      <c r="F239" s="1">
        <v>0</v>
      </c>
      <c r="G239" s="19">
        <v>0</v>
      </c>
    </row>
    <row r="240" spans="1:7" ht="22.5">
      <c r="A240" s="2"/>
      <c r="B240" s="27"/>
      <c r="C240" s="27"/>
      <c r="D240" s="3" t="s">
        <v>25</v>
      </c>
      <c r="E240" s="1">
        <v>0</v>
      </c>
      <c r="F240" s="1">
        <v>0</v>
      </c>
      <c r="G240" s="19">
        <v>0</v>
      </c>
    </row>
    <row r="241" spans="1:7" ht="12.75">
      <c r="A241" s="2"/>
      <c r="B241" s="27"/>
      <c r="C241" s="27"/>
      <c r="D241" s="3" t="s">
        <v>26</v>
      </c>
      <c r="E241" s="1">
        <v>17307.81</v>
      </c>
      <c r="F241" s="1">
        <v>17307.81</v>
      </c>
      <c r="G241" s="19">
        <f>F241/E241*100</f>
        <v>100</v>
      </c>
    </row>
    <row r="242" spans="1:7" ht="12.75">
      <c r="A242" s="2"/>
      <c r="B242" s="27"/>
      <c r="C242" s="3" t="s">
        <v>8</v>
      </c>
      <c r="D242" s="4"/>
      <c r="E242" s="1">
        <f>SUM(E238:E241)</f>
        <v>17307.81</v>
      </c>
      <c r="F242" s="1">
        <f>SUM(F238:F241)</f>
        <v>17307.81</v>
      </c>
      <c r="G242" s="19">
        <f>F242/E242*100</f>
        <v>100</v>
      </c>
    </row>
    <row r="243" spans="1:7" ht="12.75">
      <c r="A243" s="2"/>
      <c r="B243" s="27"/>
      <c r="C243" s="27" t="s">
        <v>16</v>
      </c>
      <c r="D243" s="3" t="s">
        <v>5</v>
      </c>
      <c r="E243" s="1">
        <v>0</v>
      </c>
      <c r="F243" s="1">
        <v>0</v>
      </c>
      <c r="G243" s="19">
        <v>0</v>
      </c>
    </row>
    <row r="244" spans="1:7" ht="22.5">
      <c r="A244" s="2"/>
      <c r="B244" s="27"/>
      <c r="C244" s="27"/>
      <c r="D244" s="3" t="s">
        <v>6</v>
      </c>
      <c r="E244" s="1">
        <v>0</v>
      </c>
      <c r="F244" s="1">
        <v>0</v>
      </c>
      <c r="G244" s="19">
        <v>0</v>
      </c>
    </row>
    <row r="245" spans="1:7" ht="22.5">
      <c r="A245" s="2"/>
      <c r="B245" s="27"/>
      <c r="C245" s="27"/>
      <c r="D245" s="3" t="s">
        <v>25</v>
      </c>
      <c r="E245" s="1">
        <v>0</v>
      </c>
      <c r="F245" s="1">
        <v>0</v>
      </c>
      <c r="G245" s="19">
        <v>0</v>
      </c>
    </row>
    <row r="246" spans="1:7" ht="12.75">
      <c r="A246" s="2"/>
      <c r="B246" s="27"/>
      <c r="C246" s="27"/>
      <c r="D246" s="3" t="s">
        <v>26</v>
      </c>
      <c r="E246" s="1">
        <v>0</v>
      </c>
      <c r="F246" s="1">
        <v>0</v>
      </c>
      <c r="G246" s="19">
        <v>0</v>
      </c>
    </row>
    <row r="247" spans="1:7" ht="12.75">
      <c r="A247" s="2"/>
      <c r="B247" s="27"/>
      <c r="C247" s="3" t="s">
        <v>8</v>
      </c>
      <c r="D247" s="4"/>
      <c r="E247" s="1">
        <f>SUM(E243:E246)</f>
        <v>0</v>
      </c>
      <c r="F247" s="1">
        <f>SUM(F243:F246)</f>
        <v>0</v>
      </c>
      <c r="G247" s="19">
        <v>0</v>
      </c>
    </row>
    <row r="248" spans="1:7" ht="12.75" customHeight="1">
      <c r="A248" s="2"/>
      <c r="B248" s="29"/>
      <c r="C248" s="28" t="s">
        <v>79</v>
      </c>
      <c r="D248" s="26" t="s">
        <v>5</v>
      </c>
      <c r="E248" s="1">
        <v>0</v>
      </c>
      <c r="F248" s="1">
        <v>0</v>
      </c>
      <c r="G248" s="19">
        <v>0</v>
      </c>
    </row>
    <row r="249" spans="1:7" ht="22.5">
      <c r="A249" s="2"/>
      <c r="B249" s="30"/>
      <c r="C249" s="27"/>
      <c r="D249" s="26" t="s">
        <v>6</v>
      </c>
      <c r="E249" s="1">
        <v>0</v>
      </c>
      <c r="F249" s="1">
        <v>0</v>
      </c>
      <c r="G249" s="19">
        <v>0</v>
      </c>
    </row>
    <row r="250" spans="1:7" ht="22.5">
      <c r="A250" s="2"/>
      <c r="B250" s="30"/>
      <c r="C250" s="27"/>
      <c r="D250" s="26" t="s">
        <v>25</v>
      </c>
      <c r="E250" s="1">
        <v>38.5</v>
      </c>
      <c r="F250" s="1">
        <v>0</v>
      </c>
      <c r="G250" s="19">
        <v>0</v>
      </c>
    </row>
    <row r="251" spans="1:7" ht="12.75">
      <c r="A251" s="2"/>
      <c r="B251" s="31"/>
      <c r="C251" s="27"/>
      <c r="D251" s="26" t="s">
        <v>26</v>
      </c>
      <c r="E251" s="1">
        <v>0</v>
      </c>
      <c r="F251" s="1">
        <v>0</v>
      </c>
      <c r="G251" s="19">
        <v>0</v>
      </c>
    </row>
    <row r="252" spans="1:7" ht="12.75">
      <c r="A252" s="2"/>
      <c r="B252" s="26"/>
      <c r="C252" s="26" t="s">
        <v>8</v>
      </c>
      <c r="D252" s="4"/>
      <c r="E252" s="1">
        <f>SUM(E248:E251)</f>
        <v>38.5</v>
      </c>
      <c r="F252" s="1">
        <f>SUM(F248:F251)</f>
        <v>0</v>
      </c>
      <c r="G252" s="19">
        <v>0</v>
      </c>
    </row>
    <row r="253" spans="1:7" ht="12.75" customHeight="1">
      <c r="A253" s="2"/>
      <c r="B253" s="29"/>
      <c r="C253" s="28" t="s">
        <v>9</v>
      </c>
      <c r="D253" s="17" t="s">
        <v>5</v>
      </c>
      <c r="E253" s="1">
        <v>0</v>
      </c>
      <c r="F253" s="1">
        <v>0</v>
      </c>
      <c r="G253" s="19">
        <v>0</v>
      </c>
    </row>
    <row r="254" spans="1:7" ht="22.5">
      <c r="A254" s="2"/>
      <c r="B254" s="30"/>
      <c r="C254" s="27"/>
      <c r="D254" s="17" t="s">
        <v>6</v>
      </c>
      <c r="E254" s="1">
        <v>632</v>
      </c>
      <c r="F254" s="1">
        <v>362.26</v>
      </c>
      <c r="G254" s="19">
        <f>F254/E254*100</f>
        <v>57.31962025316456</v>
      </c>
    </row>
    <row r="255" spans="1:7" ht="22.5">
      <c r="A255" s="2"/>
      <c r="B255" s="30"/>
      <c r="C255" s="27"/>
      <c r="D255" s="17" t="s">
        <v>25</v>
      </c>
      <c r="E255" s="1">
        <v>0</v>
      </c>
      <c r="F255" s="1">
        <v>0</v>
      </c>
      <c r="G255" s="19">
        <v>0</v>
      </c>
    </row>
    <row r="256" spans="1:7" ht="12.75">
      <c r="A256" s="2"/>
      <c r="B256" s="31"/>
      <c r="C256" s="27"/>
      <c r="D256" s="17" t="s">
        <v>26</v>
      </c>
      <c r="E256" s="1">
        <v>0</v>
      </c>
      <c r="F256" s="1">
        <v>0</v>
      </c>
      <c r="G256" s="19">
        <v>0</v>
      </c>
    </row>
    <row r="257" spans="1:7" ht="12.75">
      <c r="A257" s="2"/>
      <c r="B257" s="17"/>
      <c r="C257" s="17" t="s">
        <v>8</v>
      </c>
      <c r="D257" s="4"/>
      <c r="E257" s="1">
        <f>SUM(E253:E256)</f>
        <v>632</v>
      </c>
      <c r="F257" s="1">
        <f>SUM(F253:F256)</f>
        <v>362.26</v>
      </c>
      <c r="G257" s="19">
        <f>F257/E257*100</f>
        <v>57.31962025316456</v>
      </c>
    </row>
    <row r="258" spans="1:7" ht="12.75">
      <c r="A258" s="2"/>
      <c r="B258" s="27">
        <v>11</v>
      </c>
      <c r="C258" s="28" t="s">
        <v>64</v>
      </c>
      <c r="D258" s="3" t="s">
        <v>5</v>
      </c>
      <c r="E258" s="1">
        <f>SUM(E263,E268,E273,E278)</f>
        <v>0</v>
      </c>
      <c r="F258" s="1">
        <f>SUM(F263,F268,F273,F278)</f>
        <v>0</v>
      </c>
      <c r="G258" s="19">
        <v>0</v>
      </c>
    </row>
    <row r="259" spans="1:7" ht="22.5">
      <c r="A259" s="2"/>
      <c r="B259" s="27"/>
      <c r="C259" s="27"/>
      <c r="D259" s="3" t="s">
        <v>6</v>
      </c>
      <c r="E259" s="1">
        <f aca="true" t="shared" si="12" ref="E259:F261">SUM(E264,E269,E274,E279)</f>
        <v>0</v>
      </c>
      <c r="F259" s="1">
        <f t="shared" si="12"/>
        <v>0</v>
      </c>
      <c r="G259" s="19">
        <v>0</v>
      </c>
    </row>
    <row r="260" spans="1:7" ht="22.5">
      <c r="A260" s="2"/>
      <c r="B260" s="27"/>
      <c r="C260" s="27"/>
      <c r="D260" s="3" t="s">
        <v>25</v>
      </c>
      <c r="E260" s="1">
        <f t="shared" si="12"/>
        <v>1511.4</v>
      </c>
      <c r="F260" s="1">
        <f t="shared" si="12"/>
        <v>1309.8</v>
      </c>
      <c r="G260" s="19">
        <f>F260/E260*100</f>
        <v>86.66137356093687</v>
      </c>
    </row>
    <row r="261" spans="1:7" ht="12.75">
      <c r="A261" s="2"/>
      <c r="B261" s="27"/>
      <c r="C261" s="27"/>
      <c r="D261" s="3" t="s">
        <v>26</v>
      </c>
      <c r="E261" s="1">
        <f t="shared" si="12"/>
        <v>0</v>
      </c>
      <c r="F261" s="1">
        <f t="shared" si="12"/>
        <v>0</v>
      </c>
      <c r="G261" s="19">
        <v>0</v>
      </c>
    </row>
    <row r="262" spans="1:7" ht="12.75">
      <c r="A262" s="2"/>
      <c r="B262" s="27"/>
      <c r="C262" s="3" t="s">
        <v>7</v>
      </c>
      <c r="D262" s="4"/>
      <c r="E262" s="1">
        <f>SUM(E258:E261)</f>
        <v>1511.4</v>
      </c>
      <c r="F262" s="1">
        <f>SUM(F258:F261)</f>
        <v>1309.8</v>
      </c>
      <c r="G262" s="19">
        <f>F262/E262*100</f>
        <v>86.66137356093687</v>
      </c>
    </row>
    <row r="263" spans="1:7" ht="12.75">
      <c r="A263" s="2"/>
      <c r="B263" s="27"/>
      <c r="C263" s="28" t="s">
        <v>51</v>
      </c>
      <c r="D263" s="3" t="s">
        <v>5</v>
      </c>
      <c r="E263" s="1">
        <v>0</v>
      </c>
      <c r="F263" s="1">
        <v>0</v>
      </c>
      <c r="G263" s="19">
        <v>0</v>
      </c>
    </row>
    <row r="264" spans="1:7" ht="22.5">
      <c r="A264" s="2"/>
      <c r="B264" s="27"/>
      <c r="C264" s="27"/>
      <c r="D264" s="3" t="s">
        <v>6</v>
      </c>
      <c r="E264" s="1">
        <v>0</v>
      </c>
      <c r="F264" s="1">
        <v>0</v>
      </c>
      <c r="G264" s="19">
        <v>0</v>
      </c>
    </row>
    <row r="265" spans="1:7" ht="22.5">
      <c r="A265" s="2"/>
      <c r="B265" s="27"/>
      <c r="C265" s="27"/>
      <c r="D265" s="3" t="s">
        <v>25</v>
      </c>
      <c r="E265" s="1">
        <v>0</v>
      </c>
      <c r="F265" s="1">
        <v>0</v>
      </c>
      <c r="G265" s="19">
        <v>0</v>
      </c>
    </row>
    <row r="266" spans="1:7" ht="12.75">
      <c r="A266" s="2"/>
      <c r="B266" s="27"/>
      <c r="C266" s="27"/>
      <c r="D266" s="3" t="s">
        <v>26</v>
      </c>
      <c r="E266" s="1">
        <v>0</v>
      </c>
      <c r="F266" s="1">
        <v>0</v>
      </c>
      <c r="G266" s="19">
        <v>0</v>
      </c>
    </row>
    <row r="267" spans="1:7" ht="12.75">
      <c r="A267" s="2"/>
      <c r="B267" s="27"/>
      <c r="C267" s="3" t="s">
        <v>8</v>
      </c>
      <c r="D267" s="4"/>
      <c r="E267" s="1">
        <f>SUM(E263:E266)</f>
        <v>0</v>
      </c>
      <c r="F267" s="1">
        <f>SUM(F263:F266)</f>
        <v>0</v>
      </c>
      <c r="G267" s="19">
        <v>0</v>
      </c>
    </row>
    <row r="268" spans="1:7" ht="12.75">
      <c r="A268" s="2"/>
      <c r="B268" s="27"/>
      <c r="C268" s="28" t="s">
        <v>52</v>
      </c>
      <c r="D268" s="3" t="s">
        <v>5</v>
      </c>
      <c r="E268" s="1">
        <v>0</v>
      </c>
      <c r="F268" s="1">
        <v>0</v>
      </c>
      <c r="G268" s="19">
        <v>0</v>
      </c>
    </row>
    <row r="269" spans="1:7" ht="22.5">
      <c r="A269" s="2"/>
      <c r="B269" s="27"/>
      <c r="C269" s="27"/>
      <c r="D269" s="3" t="s">
        <v>6</v>
      </c>
      <c r="E269" s="1">
        <v>0</v>
      </c>
      <c r="F269" s="1">
        <v>0</v>
      </c>
      <c r="G269" s="19">
        <v>0</v>
      </c>
    </row>
    <row r="270" spans="1:7" ht="22.5">
      <c r="A270" s="2"/>
      <c r="B270" s="27"/>
      <c r="C270" s="27"/>
      <c r="D270" s="3" t="s">
        <v>25</v>
      </c>
      <c r="E270" s="1">
        <v>0</v>
      </c>
      <c r="F270" s="1">
        <v>0</v>
      </c>
      <c r="G270" s="19">
        <v>0</v>
      </c>
    </row>
    <row r="271" spans="1:7" ht="12.75">
      <c r="A271" s="2"/>
      <c r="B271" s="27"/>
      <c r="C271" s="27"/>
      <c r="D271" s="3" t="s">
        <v>26</v>
      </c>
      <c r="E271" s="1">
        <v>0</v>
      </c>
      <c r="F271" s="1">
        <v>0</v>
      </c>
      <c r="G271" s="19">
        <v>0</v>
      </c>
    </row>
    <row r="272" spans="1:7" ht="12.75">
      <c r="A272" s="2"/>
      <c r="B272" s="27"/>
      <c r="C272" s="3" t="s">
        <v>8</v>
      </c>
      <c r="D272" s="4"/>
      <c r="E272" s="1">
        <f>SUM(E268:E271)</f>
        <v>0</v>
      </c>
      <c r="F272" s="1">
        <f>SUM(F268:F271)</f>
        <v>0</v>
      </c>
      <c r="G272" s="19">
        <v>0</v>
      </c>
    </row>
    <row r="273" spans="1:7" ht="12.75">
      <c r="A273" s="2"/>
      <c r="B273" s="27"/>
      <c r="C273" s="28" t="s">
        <v>53</v>
      </c>
      <c r="D273" s="3" t="s">
        <v>5</v>
      </c>
      <c r="E273" s="1">
        <v>0</v>
      </c>
      <c r="F273" s="1">
        <v>0</v>
      </c>
      <c r="G273" s="19">
        <v>0</v>
      </c>
    </row>
    <row r="274" spans="1:7" ht="22.5">
      <c r="A274" s="2"/>
      <c r="B274" s="27"/>
      <c r="C274" s="27"/>
      <c r="D274" s="3" t="s">
        <v>6</v>
      </c>
      <c r="E274" s="1">
        <v>0</v>
      </c>
      <c r="F274" s="1">
        <v>0</v>
      </c>
      <c r="G274" s="19">
        <v>0</v>
      </c>
    </row>
    <row r="275" spans="1:7" ht="22.5">
      <c r="A275" s="2"/>
      <c r="B275" s="27"/>
      <c r="C275" s="27"/>
      <c r="D275" s="3" t="s">
        <v>25</v>
      </c>
      <c r="E275" s="1">
        <v>1511.4</v>
      </c>
      <c r="F275" s="1">
        <v>1309.8</v>
      </c>
      <c r="G275" s="19">
        <f>F275/E275*100</f>
        <v>86.66137356093687</v>
      </c>
    </row>
    <row r="276" spans="1:7" ht="12.75">
      <c r="A276" s="2"/>
      <c r="B276" s="27"/>
      <c r="C276" s="27"/>
      <c r="D276" s="3" t="s">
        <v>26</v>
      </c>
      <c r="E276" s="1">
        <v>0</v>
      </c>
      <c r="F276" s="1">
        <v>0</v>
      </c>
      <c r="G276" s="19">
        <v>0</v>
      </c>
    </row>
    <row r="277" spans="1:7" ht="12.75">
      <c r="A277" s="2"/>
      <c r="B277" s="27"/>
      <c r="C277" s="3" t="s">
        <v>8</v>
      </c>
      <c r="D277" s="4"/>
      <c r="E277" s="1">
        <f>SUM(E273:E276)</f>
        <v>1511.4</v>
      </c>
      <c r="F277" s="1">
        <f>SUM(F273:F276)</f>
        <v>1309.8</v>
      </c>
      <c r="G277" s="19">
        <f>F277/E277*100</f>
        <v>86.66137356093687</v>
      </c>
    </row>
    <row r="278" spans="1:7" ht="12.75">
      <c r="A278" s="2"/>
      <c r="B278" s="27"/>
      <c r="C278" s="28" t="s">
        <v>54</v>
      </c>
      <c r="D278" s="3" t="s">
        <v>5</v>
      </c>
      <c r="E278" s="1">
        <v>0</v>
      </c>
      <c r="F278" s="1">
        <v>0</v>
      </c>
      <c r="G278" s="19">
        <v>0</v>
      </c>
    </row>
    <row r="279" spans="1:7" ht="22.5">
      <c r="A279" s="2"/>
      <c r="B279" s="27"/>
      <c r="C279" s="27"/>
      <c r="D279" s="3" t="s">
        <v>6</v>
      </c>
      <c r="E279" s="1">
        <v>0</v>
      </c>
      <c r="F279" s="1">
        <v>0</v>
      </c>
      <c r="G279" s="19">
        <v>0</v>
      </c>
    </row>
    <row r="280" spans="1:7" ht="22.5">
      <c r="A280" s="2"/>
      <c r="B280" s="27"/>
      <c r="C280" s="27"/>
      <c r="D280" s="3" t="s">
        <v>25</v>
      </c>
      <c r="E280" s="1">
        <v>0</v>
      </c>
      <c r="F280" s="1">
        <v>0</v>
      </c>
      <c r="G280" s="19">
        <v>0</v>
      </c>
    </row>
    <row r="281" spans="1:7" ht="12.75">
      <c r="A281" s="2"/>
      <c r="B281" s="27"/>
      <c r="C281" s="27"/>
      <c r="D281" s="3" t="s">
        <v>26</v>
      </c>
      <c r="E281" s="1">
        <v>0</v>
      </c>
      <c r="F281" s="1">
        <v>0</v>
      </c>
      <c r="G281" s="19">
        <v>0</v>
      </c>
    </row>
    <row r="282" spans="1:7" ht="12.75">
      <c r="A282" s="2"/>
      <c r="B282" s="27"/>
      <c r="C282" s="3" t="s">
        <v>8</v>
      </c>
      <c r="D282" s="4"/>
      <c r="E282" s="1">
        <f>SUM(E278:E281)</f>
        <v>0</v>
      </c>
      <c r="F282" s="1">
        <f>SUM(F278:F281)</f>
        <v>0</v>
      </c>
      <c r="G282" s="19">
        <v>0</v>
      </c>
    </row>
    <row r="283" spans="1:7" ht="12.75">
      <c r="A283" s="2"/>
      <c r="B283" s="27">
        <v>12</v>
      </c>
      <c r="C283" s="28" t="s">
        <v>88</v>
      </c>
      <c r="D283" s="3" t="s">
        <v>5</v>
      </c>
      <c r="E283" s="1">
        <f>SUM(E288,E293,E298,E303)</f>
        <v>0</v>
      </c>
      <c r="F283" s="1">
        <f>SUM(F288,F293,F298,F303)</f>
        <v>0</v>
      </c>
      <c r="G283" s="19">
        <v>0</v>
      </c>
    </row>
    <row r="284" spans="1:7" ht="22.5">
      <c r="A284" s="2"/>
      <c r="B284" s="27"/>
      <c r="C284" s="27"/>
      <c r="D284" s="3" t="s">
        <v>6</v>
      </c>
      <c r="E284" s="1">
        <f aca="true" t="shared" si="13" ref="E284:F286">SUM(E289,E294,E299,E304)</f>
        <v>3058</v>
      </c>
      <c r="F284" s="1">
        <f t="shared" si="13"/>
        <v>2671.47</v>
      </c>
      <c r="G284" s="19">
        <f>F284/E284*100</f>
        <v>87.36003924133419</v>
      </c>
    </row>
    <row r="285" spans="1:7" ht="22.5">
      <c r="A285" s="2"/>
      <c r="B285" s="27"/>
      <c r="C285" s="27"/>
      <c r="D285" s="3" t="s">
        <v>25</v>
      </c>
      <c r="E285" s="1">
        <f t="shared" si="13"/>
        <v>441180.9</v>
      </c>
      <c r="F285" s="1">
        <f t="shared" si="13"/>
        <v>403317.48000000004</v>
      </c>
      <c r="G285" s="19">
        <f>F285/E285*100</f>
        <v>91.41771096618191</v>
      </c>
    </row>
    <row r="286" spans="1:7" ht="12.75">
      <c r="A286" s="2"/>
      <c r="B286" s="27"/>
      <c r="C286" s="27"/>
      <c r="D286" s="3" t="s">
        <v>26</v>
      </c>
      <c r="E286" s="1">
        <f t="shared" si="13"/>
        <v>0</v>
      </c>
      <c r="F286" s="1">
        <f t="shared" si="13"/>
        <v>0</v>
      </c>
      <c r="G286" s="19">
        <v>0</v>
      </c>
    </row>
    <row r="287" spans="1:7" ht="12.75">
      <c r="A287" s="2"/>
      <c r="B287" s="27"/>
      <c r="C287" s="3" t="s">
        <v>7</v>
      </c>
      <c r="D287" s="4"/>
      <c r="E287" s="1">
        <f>SUM(E283:E286)</f>
        <v>444238.9</v>
      </c>
      <c r="F287" s="1">
        <f>SUM(F283:F286)</f>
        <v>405988.95</v>
      </c>
      <c r="G287" s="19">
        <f>F287/E287*100</f>
        <v>91.38977923815317</v>
      </c>
    </row>
    <row r="288" spans="1:7" ht="12.75">
      <c r="A288" s="2"/>
      <c r="B288" s="27"/>
      <c r="C288" s="28" t="s">
        <v>17</v>
      </c>
      <c r="D288" s="3" t="s">
        <v>5</v>
      </c>
      <c r="E288" s="1">
        <v>0</v>
      </c>
      <c r="F288" s="1">
        <v>0</v>
      </c>
      <c r="G288" s="19">
        <v>0</v>
      </c>
    </row>
    <row r="289" spans="1:7" ht="22.5">
      <c r="A289" s="2"/>
      <c r="B289" s="27"/>
      <c r="C289" s="27"/>
      <c r="D289" s="3" t="s">
        <v>6</v>
      </c>
      <c r="E289" s="1">
        <v>3058</v>
      </c>
      <c r="F289" s="1">
        <v>2671.47</v>
      </c>
      <c r="G289" s="19">
        <f>F289/E289*100</f>
        <v>87.36003924133419</v>
      </c>
    </row>
    <row r="290" spans="1:7" ht="22.5">
      <c r="A290" s="2"/>
      <c r="B290" s="27"/>
      <c r="C290" s="27"/>
      <c r="D290" s="3" t="s">
        <v>25</v>
      </c>
      <c r="E290" s="1">
        <v>33582.3</v>
      </c>
      <c r="F290" s="1">
        <v>30969.87</v>
      </c>
      <c r="G290" s="19">
        <f>F290/E290*100</f>
        <v>92.22081274957343</v>
      </c>
    </row>
    <row r="291" spans="1:7" ht="12.75">
      <c r="A291" s="2"/>
      <c r="B291" s="27"/>
      <c r="C291" s="27"/>
      <c r="D291" s="3" t="s">
        <v>26</v>
      </c>
      <c r="E291" s="1">
        <v>0</v>
      </c>
      <c r="F291" s="1">
        <v>0</v>
      </c>
      <c r="G291" s="19">
        <v>0</v>
      </c>
    </row>
    <row r="292" spans="1:7" ht="12.75">
      <c r="A292" s="2"/>
      <c r="B292" s="27"/>
      <c r="C292" s="3" t="s">
        <v>8</v>
      </c>
      <c r="D292" s="4"/>
      <c r="E292" s="1">
        <f>SUM(E288:E291)</f>
        <v>36640.3</v>
      </c>
      <c r="F292" s="1">
        <f>SUM(F288:F291)</f>
        <v>33641.34</v>
      </c>
      <c r="G292" s="19">
        <f>F292/E292*100</f>
        <v>91.81513251801977</v>
      </c>
    </row>
    <row r="293" spans="1:7" ht="12.75">
      <c r="A293" s="2"/>
      <c r="B293" s="27"/>
      <c r="C293" s="28" t="s">
        <v>80</v>
      </c>
      <c r="D293" s="3" t="s">
        <v>5</v>
      </c>
      <c r="E293" s="1">
        <v>0</v>
      </c>
      <c r="F293" s="1">
        <v>0</v>
      </c>
      <c r="G293" s="19">
        <v>0</v>
      </c>
    </row>
    <row r="294" spans="1:7" ht="22.5">
      <c r="A294" s="2"/>
      <c r="B294" s="27"/>
      <c r="C294" s="27"/>
      <c r="D294" s="3" t="s">
        <v>6</v>
      </c>
      <c r="E294" s="1">
        <v>0</v>
      </c>
      <c r="F294" s="1">
        <v>0</v>
      </c>
      <c r="G294" s="19">
        <v>0</v>
      </c>
    </row>
    <row r="295" spans="1:7" ht="22.5">
      <c r="A295" s="2"/>
      <c r="B295" s="27"/>
      <c r="C295" s="27"/>
      <c r="D295" s="3" t="s">
        <v>25</v>
      </c>
      <c r="E295" s="1">
        <v>321.2</v>
      </c>
      <c r="F295" s="1">
        <v>300.9</v>
      </c>
      <c r="G295" s="19">
        <f>F295/E295*100</f>
        <v>93.6799501867995</v>
      </c>
    </row>
    <row r="296" spans="1:7" ht="12.75">
      <c r="A296" s="2"/>
      <c r="B296" s="27"/>
      <c r="C296" s="27"/>
      <c r="D296" s="3" t="s">
        <v>26</v>
      </c>
      <c r="E296" s="1">
        <v>0</v>
      </c>
      <c r="F296" s="1">
        <v>0</v>
      </c>
      <c r="G296" s="19">
        <v>0</v>
      </c>
    </row>
    <row r="297" spans="1:7" ht="12.75">
      <c r="A297" s="2"/>
      <c r="B297" s="27"/>
      <c r="C297" s="3" t="s">
        <v>8</v>
      </c>
      <c r="D297" s="4"/>
      <c r="E297" s="1">
        <f>SUM(E293:E296)</f>
        <v>321.2</v>
      </c>
      <c r="F297" s="1">
        <f>SUM(F293:F296)</f>
        <v>300.9</v>
      </c>
      <c r="G297" s="19">
        <f>F297/E297*100</f>
        <v>93.6799501867995</v>
      </c>
    </row>
    <row r="298" spans="1:7" ht="12.75">
      <c r="A298" s="2"/>
      <c r="B298" s="27"/>
      <c r="C298" s="28" t="s">
        <v>18</v>
      </c>
      <c r="D298" s="3" t="s">
        <v>5</v>
      </c>
      <c r="E298" s="1">
        <v>0</v>
      </c>
      <c r="F298" s="1">
        <v>0</v>
      </c>
      <c r="G298" s="19">
        <v>0</v>
      </c>
    </row>
    <row r="299" spans="1:7" ht="22.5">
      <c r="A299" s="2"/>
      <c r="B299" s="27"/>
      <c r="C299" s="27"/>
      <c r="D299" s="3" t="s">
        <v>6</v>
      </c>
      <c r="E299" s="1">
        <v>0</v>
      </c>
      <c r="F299" s="1">
        <v>0</v>
      </c>
      <c r="G299" s="19">
        <v>0</v>
      </c>
    </row>
    <row r="300" spans="1:7" ht="22.5">
      <c r="A300" s="2"/>
      <c r="B300" s="27"/>
      <c r="C300" s="27"/>
      <c r="D300" s="3" t="s">
        <v>25</v>
      </c>
      <c r="E300" s="1">
        <v>0</v>
      </c>
      <c r="F300" s="1">
        <v>0</v>
      </c>
      <c r="G300" s="19">
        <v>0</v>
      </c>
    </row>
    <row r="301" spans="1:7" ht="12.75">
      <c r="A301" s="2"/>
      <c r="B301" s="27"/>
      <c r="C301" s="27"/>
      <c r="D301" s="3" t="s">
        <v>26</v>
      </c>
      <c r="E301" s="1">
        <v>0</v>
      </c>
      <c r="F301" s="1">
        <v>0</v>
      </c>
      <c r="G301" s="19">
        <v>0</v>
      </c>
    </row>
    <row r="302" spans="1:7" ht="12.75">
      <c r="A302" s="2"/>
      <c r="B302" s="27"/>
      <c r="C302" s="3" t="s">
        <v>8</v>
      </c>
      <c r="D302" s="4"/>
      <c r="E302" s="1">
        <f>SUM(E298:E301)</f>
        <v>0</v>
      </c>
      <c r="F302" s="1">
        <f>SUM(F298:F301)</f>
        <v>0</v>
      </c>
      <c r="G302" s="19">
        <v>0</v>
      </c>
    </row>
    <row r="303" spans="1:7" ht="12.75">
      <c r="A303" s="2"/>
      <c r="B303" s="27"/>
      <c r="C303" s="28" t="s">
        <v>9</v>
      </c>
      <c r="D303" s="3" t="s">
        <v>5</v>
      </c>
      <c r="E303" s="1">
        <v>0</v>
      </c>
      <c r="F303" s="1">
        <v>0</v>
      </c>
      <c r="G303" s="19">
        <v>0</v>
      </c>
    </row>
    <row r="304" spans="1:7" ht="22.5">
      <c r="A304" s="2"/>
      <c r="B304" s="27"/>
      <c r="C304" s="27"/>
      <c r="D304" s="3" t="s">
        <v>6</v>
      </c>
      <c r="E304" s="1">
        <v>0</v>
      </c>
      <c r="F304" s="1">
        <v>0</v>
      </c>
      <c r="G304" s="19">
        <v>0</v>
      </c>
    </row>
    <row r="305" spans="1:7" ht="22.5">
      <c r="A305" s="2"/>
      <c r="B305" s="27"/>
      <c r="C305" s="27"/>
      <c r="D305" s="3" t="s">
        <v>25</v>
      </c>
      <c r="E305" s="1">
        <v>407277.4</v>
      </c>
      <c r="F305" s="1">
        <v>372046.71</v>
      </c>
      <c r="G305" s="19">
        <f>F305/E305*100</f>
        <v>91.3497066127411</v>
      </c>
    </row>
    <row r="306" spans="1:7" ht="12.75">
      <c r="A306" s="2"/>
      <c r="B306" s="27"/>
      <c r="C306" s="27"/>
      <c r="D306" s="3" t="s">
        <v>26</v>
      </c>
      <c r="E306" s="1">
        <v>0</v>
      </c>
      <c r="F306" s="1">
        <v>0</v>
      </c>
      <c r="G306" s="19">
        <v>0</v>
      </c>
    </row>
    <row r="307" spans="1:7" ht="12.75">
      <c r="A307" s="2"/>
      <c r="B307" s="27"/>
      <c r="C307" s="3" t="s">
        <v>8</v>
      </c>
      <c r="D307" s="4"/>
      <c r="E307" s="1">
        <f>SUM(E303:E306)</f>
        <v>407277.4</v>
      </c>
      <c r="F307" s="1">
        <f>SUM(F303:F306)</f>
        <v>372046.71</v>
      </c>
      <c r="G307" s="19">
        <f>F307/E307*100</f>
        <v>91.3497066127411</v>
      </c>
    </row>
    <row r="308" spans="1:7" ht="12.75">
      <c r="A308" s="2"/>
      <c r="B308" s="27">
        <v>13</v>
      </c>
      <c r="C308" s="28" t="s">
        <v>89</v>
      </c>
      <c r="D308" s="3" t="s">
        <v>5</v>
      </c>
      <c r="E308" s="1">
        <f>SUM(E313,E318,E323,E328,E333)</f>
        <v>7875</v>
      </c>
      <c r="F308" s="1">
        <f>SUM(F313,F318,F323,F328,F333)</f>
        <v>7767.1</v>
      </c>
      <c r="G308" s="19">
        <f>F308/E308*100</f>
        <v>98.62984126984128</v>
      </c>
    </row>
    <row r="309" spans="1:7" ht="22.5">
      <c r="A309" s="2"/>
      <c r="B309" s="27"/>
      <c r="C309" s="27"/>
      <c r="D309" s="3" t="s">
        <v>6</v>
      </c>
      <c r="E309" s="1">
        <f aca="true" t="shared" si="14" ref="E309:F311">SUM(E314,E319,E324,E329,E334)</f>
        <v>0</v>
      </c>
      <c r="F309" s="1">
        <f t="shared" si="14"/>
        <v>0</v>
      </c>
      <c r="G309" s="19">
        <v>0</v>
      </c>
    </row>
    <row r="310" spans="1:9" ht="22.5">
      <c r="A310" s="2"/>
      <c r="B310" s="27"/>
      <c r="C310" s="27"/>
      <c r="D310" s="3" t="s">
        <v>25</v>
      </c>
      <c r="E310" s="1">
        <f t="shared" si="14"/>
        <v>58617.799999999996</v>
      </c>
      <c r="F310" s="1">
        <f t="shared" si="14"/>
        <v>57148.2</v>
      </c>
      <c r="G310" s="19">
        <f>F310/E310*100</f>
        <v>97.4929117094125</v>
      </c>
      <c r="I310" s="14"/>
    </row>
    <row r="311" spans="1:7" ht="12.75">
      <c r="A311" s="2"/>
      <c r="B311" s="27"/>
      <c r="C311" s="27"/>
      <c r="D311" s="3" t="s">
        <v>26</v>
      </c>
      <c r="E311" s="1">
        <f t="shared" si="14"/>
        <v>1200.04</v>
      </c>
      <c r="F311" s="1">
        <f t="shared" si="14"/>
        <v>1200.04</v>
      </c>
      <c r="G311" s="19">
        <f>F311/E311*100</f>
        <v>100</v>
      </c>
    </row>
    <row r="312" spans="1:7" ht="12.75">
      <c r="A312" s="2"/>
      <c r="B312" s="27"/>
      <c r="C312" s="3" t="s">
        <v>7</v>
      </c>
      <c r="D312" s="4"/>
      <c r="E312" s="1">
        <f>SUM(E308:E311)</f>
        <v>67692.83999999998</v>
      </c>
      <c r="F312" s="1">
        <f>SUM(F308:F311)</f>
        <v>66115.34</v>
      </c>
      <c r="G312" s="19">
        <f>F312/E312*100</f>
        <v>97.6696205979835</v>
      </c>
    </row>
    <row r="313" spans="1:7" ht="12.75">
      <c r="A313" s="2"/>
      <c r="B313" s="27"/>
      <c r="C313" s="28" t="s">
        <v>55</v>
      </c>
      <c r="D313" s="3" t="s">
        <v>5</v>
      </c>
      <c r="E313" s="1">
        <v>0</v>
      </c>
      <c r="F313" s="1">
        <v>0</v>
      </c>
      <c r="G313" s="19">
        <v>0</v>
      </c>
    </row>
    <row r="314" spans="1:7" ht="22.5">
      <c r="A314" s="2"/>
      <c r="B314" s="27"/>
      <c r="C314" s="27"/>
      <c r="D314" s="3" t="s">
        <v>6</v>
      </c>
      <c r="E314" s="1">
        <v>0</v>
      </c>
      <c r="F314" s="1">
        <v>0</v>
      </c>
      <c r="G314" s="19">
        <v>0</v>
      </c>
    </row>
    <row r="315" spans="1:7" ht="22.5">
      <c r="A315" s="2"/>
      <c r="B315" s="27"/>
      <c r="C315" s="27"/>
      <c r="D315" s="3" t="s">
        <v>25</v>
      </c>
      <c r="E315" s="1">
        <v>28722</v>
      </c>
      <c r="F315" s="1">
        <v>27522.79</v>
      </c>
      <c r="G315" s="19">
        <f>F315/E315*100</f>
        <v>95.82476847016224</v>
      </c>
    </row>
    <row r="316" spans="1:7" ht="12.75">
      <c r="A316" s="2"/>
      <c r="B316" s="27"/>
      <c r="C316" s="27"/>
      <c r="D316" s="3" t="s">
        <v>26</v>
      </c>
      <c r="E316" s="1">
        <v>0</v>
      </c>
      <c r="F316" s="1">
        <v>0</v>
      </c>
      <c r="G316" s="19">
        <v>0</v>
      </c>
    </row>
    <row r="317" spans="1:7" ht="12.75">
      <c r="A317" s="2"/>
      <c r="B317" s="27"/>
      <c r="C317" s="3" t="s">
        <v>8</v>
      </c>
      <c r="D317" s="4"/>
      <c r="E317" s="1">
        <f>SUM(E313:E316)</f>
        <v>28722</v>
      </c>
      <c r="F317" s="1">
        <f>SUM(F313:F316)</f>
        <v>27522.79</v>
      </c>
      <c r="G317" s="19">
        <f>F317/E317*100</f>
        <v>95.82476847016224</v>
      </c>
    </row>
    <row r="318" spans="1:7" ht="12.75">
      <c r="A318" s="2"/>
      <c r="B318" s="27"/>
      <c r="C318" s="27" t="s">
        <v>19</v>
      </c>
      <c r="D318" s="3" t="s">
        <v>5</v>
      </c>
      <c r="E318" s="1">
        <v>0</v>
      </c>
      <c r="F318" s="1">
        <v>0</v>
      </c>
      <c r="G318" s="19">
        <v>0</v>
      </c>
    </row>
    <row r="319" spans="1:7" ht="22.5">
      <c r="A319" s="2"/>
      <c r="B319" s="27"/>
      <c r="C319" s="27"/>
      <c r="D319" s="3" t="s">
        <v>6</v>
      </c>
      <c r="E319" s="1">
        <v>0</v>
      </c>
      <c r="F319" s="1">
        <v>0</v>
      </c>
      <c r="G319" s="19">
        <v>0</v>
      </c>
    </row>
    <row r="320" spans="1:7" ht="22.5">
      <c r="A320" s="2"/>
      <c r="B320" s="27"/>
      <c r="C320" s="27"/>
      <c r="D320" s="3" t="s">
        <v>25</v>
      </c>
      <c r="E320" s="1">
        <v>13143.7</v>
      </c>
      <c r="F320" s="1">
        <v>12951.43</v>
      </c>
      <c r="G320" s="19">
        <f>F320/E320*100</f>
        <v>98.53716989888692</v>
      </c>
    </row>
    <row r="321" spans="1:7" ht="12.75">
      <c r="A321" s="2"/>
      <c r="B321" s="27"/>
      <c r="C321" s="27"/>
      <c r="D321" s="3" t="s">
        <v>26</v>
      </c>
      <c r="E321" s="1">
        <v>0</v>
      </c>
      <c r="F321" s="1">
        <v>0</v>
      </c>
      <c r="G321" s="19">
        <v>0</v>
      </c>
    </row>
    <row r="322" spans="1:7" ht="12.75">
      <c r="A322" s="2"/>
      <c r="B322" s="27"/>
      <c r="C322" s="3" t="s">
        <v>8</v>
      </c>
      <c r="D322" s="4"/>
      <c r="E322" s="1">
        <f>SUM(E318:E321)</f>
        <v>13143.7</v>
      </c>
      <c r="F322" s="1">
        <f>SUM(F318:F321)</f>
        <v>12951.43</v>
      </c>
      <c r="G322" s="19">
        <f>F322/E322*100</f>
        <v>98.53716989888692</v>
      </c>
    </row>
    <row r="323" spans="1:7" ht="12.75">
      <c r="A323" s="2"/>
      <c r="B323" s="27"/>
      <c r="C323" s="27" t="s">
        <v>20</v>
      </c>
      <c r="D323" s="3" t="s">
        <v>5</v>
      </c>
      <c r="E323" s="1">
        <v>0</v>
      </c>
      <c r="F323" s="1">
        <v>0</v>
      </c>
      <c r="G323" s="19">
        <v>0</v>
      </c>
    </row>
    <row r="324" spans="1:7" ht="22.5">
      <c r="A324" s="2"/>
      <c r="B324" s="27"/>
      <c r="C324" s="27"/>
      <c r="D324" s="3" t="s">
        <v>6</v>
      </c>
      <c r="E324" s="1">
        <v>0</v>
      </c>
      <c r="F324" s="1">
        <v>0</v>
      </c>
      <c r="G324" s="19">
        <v>0</v>
      </c>
    </row>
    <row r="325" spans="1:7" ht="22.5">
      <c r="A325" s="2"/>
      <c r="B325" s="27"/>
      <c r="C325" s="27"/>
      <c r="D325" s="3" t="s">
        <v>25</v>
      </c>
      <c r="E325" s="1">
        <v>16752.1</v>
      </c>
      <c r="F325" s="1">
        <v>16673.98</v>
      </c>
      <c r="G325" s="19">
        <f>F325/E325*100</f>
        <v>99.53367040550141</v>
      </c>
    </row>
    <row r="326" spans="1:7" ht="12.75">
      <c r="A326" s="2"/>
      <c r="B326" s="27"/>
      <c r="C326" s="27"/>
      <c r="D326" s="3" t="s">
        <v>26</v>
      </c>
      <c r="E326" s="1">
        <v>1200.04</v>
      </c>
      <c r="F326" s="1">
        <v>1200.04</v>
      </c>
      <c r="G326" s="19">
        <f>F326/E326*100</f>
        <v>100</v>
      </c>
    </row>
    <row r="327" spans="1:7" ht="12.75">
      <c r="A327" s="2"/>
      <c r="B327" s="27"/>
      <c r="C327" s="3" t="s">
        <v>8</v>
      </c>
      <c r="D327" s="4"/>
      <c r="E327" s="1">
        <f>SUM(E323:E326)</f>
        <v>17952.14</v>
      </c>
      <c r="F327" s="1">
        <f>SUM(F323:F326)</f>
        <v>17874.02</v>
      </c>
      <c r="G327" s="19">
        <f>F327/E327*100</f>
        <v>99.56484296579684</v>
      </c>
    </row>
    <row r="328" spans="1:7" ht="12.75">
      <c r="A328" s="2"/>
      <c r="B328" s="27"/>
      <c r="C328" s="28" t="s">
        <v>9</v>
      </c>
      <c r="D328" s="3" t="s">
        <v>5</v>
      </c>
      <c r="E328" s="1">
        <v>7875</v>
      </c>
      <c r="F328" s="1">
        <v>7767.1</v>
      </c>
      <c r="G328" s="19">
        <f>F328/E328*100</f>
        <v>98.62984126984128</v>
      </c>
    </row>
    <row r="329" spans="1:7" ht="22.5">
      <c r="A329" s="2"/>
      <c r="B329" s="27"/>
      <c r="C329" s="27"/>
      <c r="D329" s="3" t="s">
        <v>6</v>
      </c>
      <c r="E329" s="1">
        <v>0</v>
      </c>
      <c r="F329" s="1">
        <v>0</v>
      </c>
      <c r="G329" s="19">
        <v>0</v>
      </c>
    </row>
    <row r="330" spans="1:7" ht="22.5">
      <c r="A330" s="2"/>
      <c r="B330" s="27"/>
      <c r="C330" s="27"/>
      <c r="D330" s="3" t="s">
        <v>25</v>
      </c>
      <c r="E330" s="1">
        <v>0</v>
      </c>
      <c r="F330" s="1">
        <v>0</v>
      </c>
      <c r="G330" s="19">
        <v>0</v>
      </c>
    </row>
    <row r="331" spans="1:7" ht="12.75">
      <c r="A331" s="2"/>
      <c r="B331" s="27"/>
      <c r="C331" s="27"/>
      <c r="D331" s="3" t="s">
        <v>26</v>
      </c>
      <c r="E331" s="1">
        <v>0</v>
      </c>
      <c r="F331" s="1">
        <v>0</v>
      </c>
      <c r="G331" s="19">
        <v>0</v>
      </c>
    </row>
    <row r="332" spans="1:7" ht="12.75">
      <c r="A332" s="2"/>
      <c r="B332" s="27"/>
      <c r="C332" s="3" t="s">
        <v>8</v>
      </c>
      <c r="D332" s="4"/>
      <c r="E332" s="1">
        <f>SUM(E328:E331)</f>
        <v>7875</v>
      </c>
      <c r="F332" s="1">
        <f>SUM(F328:F331)</f>
        <v>7767.1</v>
      </c>
      <c r="G332" s="19">
        <f>F332/E332*100</f>
        <v>98.62984126984128</v>
      </c>
    </row>
    <row r="333" spans="1:7" ht="12.75">
      <c r="A333" s="2"/>
      <c r="B333" s="27"/>
      <c r="C333" s="28" t="s">
        <v>56</v>
      </c>
      <c r="D333" s="17" t="s">
        <v>5</v>
      </c>
      <c r="E333" s="1">
        <v>0</v>
      </c>
      <c r="F333" s="1">
        <v>0</v>
      </c>
      <c r="G333" s="19">
        <v>0</v>
      </c>
    </row>
    <row r="334" spans="1:7" ht="22.5">
      <c r="A334" s="2"/>
      <c r="B334" s="27"/>
      <c r="C334" s="27"/>
      <c r="D334" s="17" t="s">
        <v>6</v>
      </c>
      <c r="E334" s="1">
        <v>0</v>
      </c>
      <c r="F334" s="1">
        <v>0</v>
      </c>
      <c r="G334" s="19">
        <v>0</v>
      </c>
    </row>
    <row r="335" spans="1:7" ht="22.5">
      <c r="A335" s="2"/>
      <c r="B335" s="27"/>
      <c r="C335" s="27"/>
      <c r="D335" s="17" t="s">
        <v>25</v>
      </c>
      <c r="E335" s="1">
        <v>0</v>
      </c>
      <c r="F335" s="1">
        <v>0</v>
      </c>
      <c r="G335" s="19">
        <v>0</v>
      </c>
    </row>
    <row r="336" spans="1:7" ht="12.75">
      <c r="A336" s="2"/>
      <c r="B336" s="27"/>
      <c r="C336" s="27"/>
      <c r="D336" s="17" t="s">
        <v>26</v>
      </c>
      <c r="E336" s="1">
        <v>0</v>
      </c>
      <c r="F336" s="1">
        <v>0</v>
      </c>
      <c r="G336" s="19">
        <v>0</v>
      </c>
    </row>
    <row r="337" spans="1:7" ht="12.75">
      <c r="A337" s="2"/>
      <c r="B337" s="27"/>
      <c r="C337" s="17" t="s">
        <v>8</v>
      </c>
      <c r="D337" s="4"/>
      <c r="E337" s="1">
        <f>SUM(E333:E336)</f>
        <v>0</v>
      </c>
      <c r="F337" s="1">
        <f>SUM(F333:F336)</f>
        <v>0</v>
      </c>
      <c r="G337" s="19">
        <v>0</v>
      </c>
    </row>
    <row r="338" spans="1:7" ht="12.75">
      <c r="A338" s="2"/>
      <c r="B338" s="27">
        <v>14</v>
      </c>
      <c r="C338" s="28" t="s">
        <v>90</v>
      </c>
      <c r="D338" s="3" t="s">
        <v>5</v>
      </c>
      <c r="E338" s="1">
        <f>E343+E348</f>
        <v>0</v>
      </c>
      <c r="F338" s="1">
        <f>F343+F348</f>
        <v>0</v>
      </c>
      <c r="G338" s="19">
        <v>0</v>
      </c>
    </row>
    <row r="339" spans="1:7" ht="22.5">
      <c r="A339" s="2"/>
      <c r="B339" s="27"/>
      <c r="C339" s="27"/>
      <c r="D339" s="3" t="s">
        <v>6</v>
      </c>
      <c r="E339" s="1">
        <f aca="true" t="shared" si="15" ref="E339:F341">E344+E349</f>
        <v>101354</v>
      </c>
      <c r="F339" s="1">
        <f t="shared" si="15"/>
        <v>94549.53</v>
      </c>
      <c r="G339" s="19">
        <f aca="true" t="shared" si="16" ref="G339:G397">F339/E339*100</f>
        <v>93.28643171458452</v>
      </c>
    </row>
    <row r="340" spans="1:7" ht="22.5">
      <c r="A340" s="2"/>
      <c r="B340" s="27"/>
      <c r="C340" s="27"/>
      <c r="D340" s="3" t="s">
        <v>25</v>
      </c>
      <c r="E340" s="1">
        <f t="shared" si="15"/>
        <v>95407.7</v>
      </c>
      <c r="F340" s="1">
        <f t="shared" si="15"/>
        <v>85060.69</v>
      </c>
      <c r="G340" s="19">
        <f t="shared" si="16"/>
        <v>89.15495290212426</v>
      </c>
    </row>
    <row r="341" spans="1:7" ht="12.75">
      <c r="A341" s="2"/>
      <c r="B341" s="27"/>
      <c r="C341" s="27"/>
      <c r="D341" s="3" t="s">
        <v>26</v>
      </c>
      <c r="E341" s="1">
        <f t="shared" si="15"/>
        <v>0</v>
      </c>
      <c r="F341" s="1">
        <f t="shared" si="15"/>
        <v>0</v>
      </c>
      <c r="G341" s="19">
        <v>0</v>
      </c>
    </row>
    <row r="342" spans="1:7" ht="12.75">
      <c r="A342" s="2"/>
      <c r="B342" s="27"/>
      <c r="C342" s="3" t="s">
        <v>7</v>
      </c>
      <c r="D342" s="4"/>
      <c r="E342" s="1">
        <f>SUM(E338:E341)</f>
        <v>196761.7</v>
      </c>
      <c r="F342" s="1">
        <f>SUM(F338:F341)</f>
        <v>179610.22</v>
      </c>
      <c r="G342" s="19">
        <f t="shared" si="16"/>
        <v>91.28312064797163</v>
      </c>
    </row>
    <row r="343" spans="1:7" ht="12.75">
      <c r="A343" s="2"/>
      <c r="B343" s="27"/>
      <c r="C343" s="28" t="s">
        <v>57</v>
      </c>
      <c r="D343" s="3" t="s">
        <v>5</v>
      </c>
      <c r="E343" s="1">
        <v>0</v>
      </c>
      <c r="F343" s="1">
        <v>0</v>
      </c>
      <c r="G343" s="19">
        <v>0</v>
      </c>
    </row>
    <row r="344" spans="1:7" ht="22.5">
      <c r="A344" s="2"/>
      <c r="B344" s="27"/>
      <c r="C344" s="27"/>
      <c r="D344" s="3" t="s">
        <v>6</v>
      </c>
      <c r="E344" s="1">
        <v>58847</v>
      </c>
      <c r="F344" s="1">
        <v>57971.37</v>
      </c>
      <c r="G344" s="19">
        <f t="shared" si="16"/>
        <v>98.51202270294152</v>
      </c>
    </row>
    <row r="345" spans="1:7" ht="22.5">
      <c r="A345" s="2"/>
      <c r="B345" s="27"/>
      <c r="C345" s="27"/>
      <c r="D345" s="3" t="s">
        <v>25</v>
      </c>
      <c r="E345" s="1">
        <v>630</v>
      </c>
      <c r="F345" s="1">
        <v>585.57</v>
      </c>
      <c r="G345" s="19">
        <f t="shared" si="16"/>
        <v>92.94761904761906</v>
      </c>
    </row>
    <row r="346" spans="1:7" ht="12.75">
      <c r="A346" s="2"/>
      <c r="B346" s="27"/>
      <c r="C346" s="27"/>
      <c r="D346" s="3" t="s">
        <v>26</v>
      </c>
      <c r="E346" s="1"/>
      <c r="F346" s="1">
        <v>0</v>
      </c>
      <c r="G346" s="19">
        <v>0</v>
      </c>
    </row>
    <row r="347" spans="1:7" ht="12.75">
      <c r="A347" s="2"/>
      <c r="B347" s="27"/>
      <c r="C347" s="3" t="s">
        <v>8</v>
      </c>
      <c r="D347" s="4"/>
      <c r="E347" s="1">
        <f>SUM(E343:E346)</f>
        <v>59477</v>
      </c>
      <c r="F347" s="1">
        <f>SUM(F343:F346)</f>
        <v>58556.94</v>
      </c>
      <c r="G347" s="19">
        <f t="shared" si="16"/>
        <v>98.45308270423861</v>
      </c>
    </row>
    <row r="348" spans="1:7" ht="12.75">
      <c r="A348" s="2"/>
      <c r="B348" s="27"/>
      <c r="C348" s="28" t="s">
        <v>58</v>
      </c>
      <c r="D348" s="3" t="s">
        <v>5</v>
      </c>
      <c r="E348" s="1">
        <v>0</v>
      </c>
      <c r="F348" s="1">
        <v>0</v>
      </c>
      <c r="G348" s="19">
        <v>0</v>
      </c>
    </row>
    <row r="349" spans="1:7" ht="22.5">
      <c r="A349" s="2"/>
      <c r="B349" s="27"/>
      <c r="C349" s="27"/>
      <c r="D349" s="3" t="s">
        <v>6</v>
      </c>
      <c r="E349" s="1">
        <v>42507</v>
      </c>
      <c r="F349" s="1">
        <v>36578.16</v>
      </c>
      <c r="G349" s="19">
        <f t="shared" si="16"/>
        <v>86.05208553885242</v>
      </c>
    </row>
    <row r="350" spans="1:7" ht="22.5">
      <c r="A350" s="2"/>
      <c r="B350" s="27"/>
      <c r="C350" s="27"/>
      <c r="D350" s="3" t="s">
        <v>25</v>
      </c>
      <c r="E350" s="1">
        <v>94777.7</v>
      </c>
      <c r="F350" s="1">
        <v>84475.12</v>
      </c>
      <c r="G350" s="19">
        <f t="shared" si="16"/>
        <v>89.12974254492354</v>
      </c>
    </row>
    <row r="351" spans="1:7" ht="12.75">
      <c r="A351" s="2"/>
      <c r="B351" s="27"/>
      <c r="C351" s="27"/>
      <c r="D351" s="3" t="s">
        <v>26</v>
      </c>
      <c r="E351" s="1">
        <v>0</v>
      </c>
      <c r="F351" s="1">
        <v>0</v>
      </c>
      <c r="G351" s="19">
        <v>0</v>
      </c>
    </row>
    <row r="352" spans="1:7" ht="12.75">
      <c r="A352" s="2"/>
      <c r="B352" s="27"/>
      <c r="C352" s="3" t="s">
        <v>8</v>
      </c>
      <c r="D352" s="4"/>
      <c r="E352" s="1">
        <f>SUM(E348:E351)</f>
        <v>137284.7</v>
      </c>
      <c r="F352" s="1">
        <f>SUM(F348:F351)</f>
        <v>121053.28</v>
      </c>
      <c r="G352" s="19">
        <f t="shared" si="16"/>
        <v>88.17681795567896</v>
      </c>
    </row>
    <row r="353" spans="1:7" ht="12.75" customHeight="1">
      <c r="A353" s="2"/>
      <c r="B353" s="27">
        <v>15</v>
      </c>
      <c r="C353" s="28" t="s">
        <v>59</v>
      </c>
      <c r="D353" s="17" t="s">
        <v>5</v>
      </c>
      <c r="E353" s="1">
        <f>SUM(E358,E363)</f>
        <v>0</v>
      </c>
      <c r="F353" s="1">
        <f>SUM(F358,F363)</f>
        <v>0</v>
      </c>
      <c r="G353" s="19">
        <v>0</v>
      </c>
    </row>
    <row r="354" spans="1:7" ht="22.5">
      <c r="A354" s="2"/>
      <c r="B354" s="27"/>
      <c r="C354" s="27"/>
      <c r="D354" s="18" t="s">
        <v>6</v>
      </c>
      <c r="E354" s="1">
        <f aca="true" t="shared" si="17" ref="E354:F356">SUM(E359,E364)</f>
        <v>9713</v>
      </c>
      <c r="F354" s="1">
        <f t="shared" si="17"/>
        <v>9538.810000000001</v>
      </c>
      <c r="G354" s="19">
        <f t="shared" si="16"/>
        <v>98.206630289303</v>
      </c>
    </row>
    <row r="355" spans="1:7" ht="22.5">
      <c r="A355" s="2"/>
      <c r="B355" s="27"/>
      <c r="C355" s="27"/>
      <c r="D355" s="17" t="s">
        <v>25</v>
      </c>
      <c r="E355" s="1">
        <f t="shared" si="17"/>
        <v>119899.2</v>
      </c>
      <c r="F355" s="1">
        <f t="shared" si="17"/>
        <v>119236.1</v>
      </c>
      <c r="G355" s="19">
        <f t="shared" si="16"/>
        <v>99.44695210643609</v>
      </c>
    </row>
    <row r="356" spans="1:7" ht="12.75">
      <c r="A356" s="2"/>
      <c r="B356" s="27"/>
      <c r="C356" s="27"/>
      <c r="D356" s="17" t="s">
        <v>26</v>
      </c>
      <c r="E356" s="1">
        <f t="shared" si="17"/>
        <v>0</v>
      </c>
      <c r="F356" s="1">
        <f t="shared" si="17"/>
        <v>0</v>
      </c>
      <c r="G356" s="19">
        <v>0</v>
      </c>
    </row>
    <row r="357" spans="1:7" ht="12.75">
      <c r="A357" s="2"/>
      <c r="B357" s="27"/>
      <c r="C357" s="17" t="s">
        <v>7</v>
      </c>
      <c r="D357" s="4"/>
      <c r="E357" s="1">
        <f>SUM(E353:E356)</f>
        <v>129612.2</v>
      </c>
      <c r="F357" s="1">
        <f>SUM(F353:F356)</f>
        <v>128774.91</v>
      </c>
      <c r="G357" s="19">
        <f t="shared" si="16"/>
        <v>99.35400371261348</v>
      </c>
    </row>
    <row r="358" spans="1:7" ht="12.75" customHeight="1">
      <c r="A358" s="2"/>
      <c r="B358" s="27"/>
      <c r="C358" s="28" t="s">
        <v>60</v>
      </c>
      <c r="D358" s="17" t="s">
        <v>5</v>
      </c>
      <c r="E358" s="1">
        <v>0</v>
      </c>
      <c r="F358" s="1">
        <v>0</v>
      </c>
      <c r="G358" s="19">
        <v>0</v>
      </c>
    </row>
    <row r="359" spans="1:7" ht="22.5">
      <c r="A359" s="2"/>
      <c r="B359" s="27"/>
      <c r="C359" s="27"/>
      <c r="D359" s="17" t="s">
        <v>6</v>
      </c>
      <c r="E359" s="1">
        <v>6968</v>
      </c>
      <c r="F359" s="1">
        <v>6797.55</v>
      </c>
      <c r="G359" s="19">
        <f t="shared" si="16"/>
        <v>97.55381745120552</v>
      </c>
    </row>
    <row r="360" spans="1:7" ht="22.5">
      <c r="A360" s="2"/>
      <c r="B360" s="27"/>
      <c r="C360" s="27"/>
      <c r="D360" s="17" t="s">
        <v>25</v>
      </c>
      <c r="E360" s="1">
        <v>115551.3</v>
      </c>
      <c r="F360" s="1">
        <v>115298.86</v>
      </c>
      <c r="G360" s="19">
        <f t="shared" si="16"/>
        <v>99.78153426227139</v>
      </c>
    </row>
    <row r="361" spans="1:7" ht="12.75">
      <c r="A361" s="2"/>
      <c r="B361" s="27"/>
      <c r="C361" s="27"/>
      <c r="D361" s="17" t="s">
        <v>26</v>
      </c>
      <c r="E361" s="1">
        <v>0</v>
      </c>
      <c r="F361" s="1">
        <v>0</v>
      </c>
      <c r="G361" s="19">
        <v>0</v>
      </c>
    </row>
    <row r="362" spans="1:7" ht="12.75">
      <c r="A362" s="2"/>
      <c r="B362" s="27"/>
      <c r="C362" s="17" t="s">
        <v>8</v>
      </c>
      <c r="D362" s="4"/>
      <c r="E362" s="1">
        <f>SUM(E358:E361)</f>
        <v>122519.3</v>
      </c>
      <c r="F362" s="1">
        <f>SUM(F358:F361)</f>
        <v>122096.41</v>
      </c>
      <c r="G362" s="19">
        <f t="shared" si="16"/>
        <v>99.65483805408617</v>
      </c>
    </row>
    <row r="363" spans="1:7" ht="12.75" customHeight="1">
      <c r="A363" s="2"/>
      <c r="B363" s="27"/>
      <c r="C363" s="28" t="s">
        <v>61</v>
      </c>
      <c r="D363" s="17" t="s">
        <v>5</v>
      </c>
      <c r="E363" s="1">
        <v>0</v>
      </c>
      <c r="F363" s="1">
        <v>0</v>
      </c>
      <c r="G363" s="19">
        <v>0</v>
      </c>
    </row>
    <row r="364" spans="1:7" ht="22.5">
      <c r="A364" s="2"/>
      <c r="B364" s="27"/>
      <c r="C364" s="27"/>
      <c r="D364" s="17" t="s">
        <v>6</v>
      </c>
      <c r="E364" s="1">
        <v>2745</v>
      </c>
      <c r="F364" s="1">
        <v>2741.26</v>
      </c>
      <c r="G364" s="19">
        <f t="shared" si="16"/>
        <v>99.86375227686703</v>
      </c>
    </row>
    <row r="365" spans="1:7" ht="22.5">
      <c r="A365" s="2"/>
      <c r="B365" s="27"/>
      <c r="C365" s="27"/>
      <c r="D365" s="17" t="s">
        <v>25</v>
      </c>
      <c r="E365" s="1">
        <v>4347.9</v>
      </c>
      <c r="F365" s="1">
        <v>3937.24</v>
      </c>
      <c r="G365" s="19">
        <f t="shared" si="16"/>
        <v>90.5549805653304</v>
      </c>
    </row>
    <row r="366" spans="1:7" ht="12.75">
      <c r="A366" s="2"/>
      <c r="B366" s="27"/>
      <c r="C366" s="27"/>
      <c r="D366" s="17" t="s">
        <v>26</v>
      </c>
      <c r="E366" s="1">
        <v>0</v>
      </c>
      <c r="F366" s="1">
        <v>0</v>
      </c>
      <c r="G366" s="19">
        <v>0</v>
      </c>
    </row>
    <row r="367" spans="1:7" ht="12.75">
      <c r="A367" s="2"/>
      <c r="B367" s="27"/>
      <c r="C367" s="17" t="s">
        <v>8</v>
      </c>
      <c r="D367" s="4"/>
      <c r="E367" s="1">
        <f>SUM(E363:E366)</f>
        <v>7092.9</v>
      </c>
      <c r="F367" s="1">
        <f>SUM(F363:F366)</f>
        <v>6678.5</v>
      </c>
      <c r="G367" s="19">
        <f t="shared" si="16"/>
        <v>94.15753781950966</v>
      </c>
    </row>
    <row r="368" spans="1:7" ht="12.75" customHeight="1">
      <c r="A368" s="2"/>
      <c r="B368" s="27">
        <v>16</v>
      </c>
      <c r="C368" s="28" t="s">
        <v>91</v>
      </c>
      <c r="D368" s="17" t="s">
        <v>5</v>
      </c>
      <c r="E368" s="1">
        <f aca="true" t="shared" si="18" ref="E368:F371">SUM(E373,E378)</f>
        <v>0</v>
      </c>
      <c r="F368" s="1">
        <f t="shared" si="18"/>
        <v>0</v>
      </c>
      <c r="G368" s="19">
        <v>0</v>
      </c>
    </row>
    <row r="369" spans="1:7" ht="22.5">
      <c r="A369" s="2"/>
      <c r="B369" s="27"/>
      <c r="C369" s="27"/>
      <c r="D369" s="18" t="s">
        <v>6</v>
      </c>
      <c r="E369" s="1">
        <f t="shared" si="18"/>
        <v>948</v>
      </c>
      <c r="F369" s="1">
        <f t="shared" si="18"/>
        <v>888.43</v>
      </c>
      <c r="G369" s="19">
        <f t="shared" si="16"/>
        <v>93.71624472573839</v>
      </c>
    </row>
    <row r="370" spans="1:7" ht="22.5">
      <c r="A370" s="2"/>
      <c r="B370" s="27"/>
      <c r="C370" s="27"/>
      <c r="D370" s="17" t="s">
        <v>25</v>
      </c>
      <c r="E370" s="1">
        <f t="shared" si="18"/>
        <v>0</v>
      </c>
      <c r="F370" s="1">
        <f t="shared" si="18"/>
        <v>0</v>
      </c>
      <c r="G370" s="19">
        <v>0</v>
      </c>
    </row>
    <row r="371" spans="1:7" ht="12.75">
      <c r="A371" s="2"/>
      <c r="B371" s="27"/>
      <c r="C371" s="27"/>
      <c r="D371" s="17" t="s">
        <v>26</v>
      </c>
      <c r="E371" s="1">
        <f t="shared" si="18"/>
        <v>0</v>
      </c>
      <c r="F371" s="1">
        <f t="shared" si="18"/>
        <v>0</v>
      </c>
      <c r="G371" s="19">
        <v>0</v>
      </c>
    </row>
    <row r="372" spans="1:7" ht="12.75">
      <c r="A372" s="2"/>
      <c r="B372" s="27"/>
      <c r="C372" s="17" t="s">
        <v>7</v>
      </c>
      <c r="D372" s="4"/>
      <c r="E372" s="1">
        <f>SUM(E368:E371)</f>
        <v>948</v>
      </c>
      <c r="F372" s="1">
        <f>SUM(F368:F371)</f>
        <v>888.43</v>
      </c>
      <c r="G372" s="19">
        <f t="shared" si="16"/>
        <v>93.71624472573839</v>
      </c>
    </row>
    <row r="373" spans="1:7" ht="12.75" customHeight="1">
      <c r="A373" s="2"/>
      <c r="B373" s="27"/>
      <c r="C373" s="28" t="s">
        <v>81</v>
      </c>
      <c r="D373" s="17" t="s">
        <v>5</v>
      </c>
      <c r="E373" s="1">
        <v>0</v>
      </c>
      <c r="F373" s="1">
        <v>0</v>
      </c>
      <c r="G373" s="19">
        <v>0</v>
      </c>
    </row>
    <row r="374" spans="1:7" ht="22.5">
      <c r="A374" s="2"/>
      <c r="B374" s="27"/>
      <c r="C374" s="27"/>
      <c r="D374" s="17" t="s">
        <v>6</v>
      </c>
      <c r="E374" s="1">
        <v>0</v>
      </c>
      <c r="F374" s="1">
        <v>0</v>
      </c>
      <c r="G374" s="19">
        <v>0</v>
      </c>
    </row>
    <row r="375" spans="1:7" ht="22.5">
      <c r="A375" s="2"/>
      <c r="B375" s="27"/>
      <c r="C375" s="27"/>
      <c r="D375" s="17" t="s">
        <v>25</v>
      </c>
      <c r="E375" s="1">
        <v>0</v>
      </c>
      <c r="F375" s="1">
        <v>0</v>
      </c>
      <c r="G375" s="19">
        <v>0</v>
      </c>
    </row>
    <row r="376" spans="1:7" ht="12.75">
      <c r="A376" s="2"/>
      <c r="B376" s="27"/>
      <c r="C376" s="27"/>
      <c r="D376" s="17" t="s">
        <v>26</v>
      </c>
      <c r="E376" s="1">
        <v>0</v>
      </c>
      <c r="F376" s="1">
        <v>0</v>
      </c>
      <c r="G376" s="19">
        <v>0</v>
      </c>
    </row>
    <row r="377" spans="1:7" ht="12.75">
      <c r="A377" s="2"/>
      <c r="B377" s="27"/>
      <c r="C377" s="17" t="s">
        <v>8</v>
      </c>
      <c r="D377" s="4"/>
      <c r="E377" s="1">
        <f>SUM(E373:E376)</f>
        <v>0</v>
      </c>
      <c r="F377" s="1">
        <f>SUM(F373:F376)</f>
        <v>0</v>
      </c>
      <c r="G377" s="19">
        <v>0</v>
      </c>
    </row>
    <row r="378" spans="1:7" ht="12.75" customHeight="1">
      <c r="A378" s="2"/>
      <c r="B378" s="27"/>
      <c r="C378" s="28" t="s">
        <v>82</v>
      </c>
      <c r="D378" s="17" t="s">
        <v>5</v>
      </c>
      <c r="E378" s="1">
        <v>0</v>
      </c>
      <c r="F378" s="1">
        <v>0</v>
      </c>
      <c r="G378" s="19">
        <v>0</v>
      </c>
    </row>
    <row r="379" spans="1:7" ht="22.5">
      <c r="A379" s="2"/>
      <c r="B379" s="27"/>
      <c r="C379" s="27"/>
      <c r="D379" s="17" t="s">
        <v>6</v>
      </c>
      <c r="E379" s="1">
        <v>948</v>
      </c>
      <c r="F379" s="1">
        <v>888.43</v>
      </c>
      <c r="G379" s="19">
        <f t="shared" si="16"/>
        <v>93.71624472573839</v>
      </c>
    </row>
    <row r="380" spans="1:7" ht="22.5">
      <c r="A380" s="2"/>
      <c r="B380" s="27"/>
      <c r="C380" s="27"/>
      <c r="D380" s="17" t="s">
        <v>25</v>
      </c>
      <c r="E380" s="1">
        <v>0</v>
      </c>
      <c r="F380" s="1">
        <v>0</v>
      </c>
      <c r="G380" s="19">
        <v>0</v>
      </c>
    </row>
    <row r="381" spans="1:7" ht="12.75">
      <c r="A381" s="2"/>
      <c r="B381" s="27"/>
      <c r="C381" s="27"/>
      <c r="D381" s="17" t="s">
        <v>26</v>
      </c>
      <c r="E381" s="1">
        <v>0</v>
      </c>
      <c r="F381" s="1">
        <v>0</v>
      </c>
      <c r="G381" s="19">
        <v>0</v>
      </c>
    </row>
    <row r="382" spans="1:7" ht="12.75">
      <c r="A382" s="2"/>
      <c r="B382" s="27"/>
      <c r="C382" s="17" t="s">
        <v>8</v>
      </c>
      <c r="D382" s="4"/>
      <c r="E382" s="1">
        <f>SUM(E378:E381)</f>
        <v>948</v>
      </c>
      <c r="F382" s="1">
        <f>SUM(F378:F381)</f>
        <v>888.43</v>
      </c>
      <c r="G382" s="19">
        <f t="shared" si="16"/>
        <v>93.71624472573839</v>
      </c>
    </row>
    <row r="383" spans="1:7" ht="12.75">
      <c r="A383" s="2"/>
      <c r="B383" s="27">
        <v>17</v>
      </c>
      <c r="C383" s="28" t="s">
        <v>68</v>
      </c>
      <c r="D383" s="3" t="s">
        <v>5</v>
      </c>
      <c r="E383" s="1">
        <f>E388+E393+E398</f>
        <v>120966</v>
      </c>
      <c r="F383" s="1">
        <f>F388+F393+F398</f>
        <v>135637.91</v>
      </c>
      <c r="G383" s="19">
        <v>0</v>
      </c>
    </row>
    <row r="384" spans="1:9" ht="22.5">
      <c r="A384" s="2"/>
      <c r="B384" s="27"/>
      <c r="C384" s="27"/>
      <c r="D384" s="3" t="s">
        <v>6</v>
      </c>
      <c r="E384" s="1">
        <f aca="true" t="shared" si="19" ref="E384:F386">E389+E394+E399</f>
        <v>47049.7</v>
      </c>
      <c r="F384" s="1">
        <f t="shared" si="19"/>
        <v>51315.76</v>
      </c>
      <c r="G384" s="19">
        <f t="shared" si="16"/>
        <v>109.06713539087391</v>
      </c>
      <c r="I384" s="14"/>
    </row>
    <row r="385" spans="1:7" ht="22.5">
      <c r="A385" s="2"/>
      <c r="B385" s="27"/>
      <c r="C385" s="27"/>
      <c r="D385" s="3" t="s">
        <v>25</v>
      </c>
      <c r="E385" s="1">
        <f t="shared" si="19"/>
        <v>322368.6</v>
      </c>
      <c r="F385" s="1">
        <f t="shared" si="19"/>
        <v>257529.84</v>
      </c>
      <c r="G385" s="19">
        <f t="shared" si="16"/>
        <v>79.88676316489882</v>
      </c>
    </row>
    <row r="386" spans="1:7" ht="12.75">
      <c r="A386" s="2"/>
      <c r="B386" s="27"/>
      <c r="C386" s="27"/>
      <c r="D386" s="3" t="s">
        <v>26</v>
      </c>
      <c r="E386" s="1">
        <f t="shared" si="19"/>
        <v>151266.44</v>
      </c>
      <c r="F386" s="1">
        <f t="shared" si="19"/>
        <v>0</v>
      </c>
      <c r="G386" s="19">
        <f t="shared" si="16"/>
        <v>0</v>
      </c>
    </row>
    <row r="387" spans="1:7" ht="12.75">
      <c r="A387" s="2"/>
      <c r="B387" s="27"/>
      <c r="C387" s="3" t="s">
        <v>7</v>
      </c>
      <c r="D387" s="4"/>
      <c r="E387" s="1">
        <f>SUM(E383:E386)</f>
        <v>641650.74</v>
      </c>
      <c r="F387" s="1">
        <f>SUM(F383:F386)</f>
        <v>444483.51</v>
      </c>
      <c r="G387" s="19">
        <f t="shared" si="16"/>
        <v>69.27187678455728</v>
      </c>
    </row>
    <row r="388" spans="1:7" ht="12.75">
      <c r="A388" s="2"/>
      <c r="B388" s="27"/>
      <c r="C388" s="28" t="s">
        <v>21</v>
      </c>
      <c r="D388" s="3" t="s">
        <v>5</v>
      </c>
      <c r="E388" s="1">
        <v>120966</v>
      </c>
      <c r="F388" s="1">
        <v>135637.91</v>
      </c>
      <c r="G388" s="19">
        <v>0</v>
      </c>
    </row>
    <row r="389" spans="1:7" ht="22.5">
      <c r="A389" s="2"/>
      <c r="B389" s="27"/>
      <c r="C389" s="27"/>
      <c r="D389" s="3" t="s">
        <v>6</v>
      </c>
      <c r="E389" s="1">
        <v>46327.1</v>
      </c>
      <c r="F389" s="1">
        <v>50715.78</v>
      </c>
      <c r="G389" s="19">
        <f t="shared" si="16"/>
        <v>109.47324568125352</v>
      </c>
    </row>
    <row r="390" spans="1:7" ht="22.5">
      <c r="A390" s="2"/>
      <c r="B390" s="27"/>
      <c r="C390" s="27"/>
      <c r="D390" s="3" t="s">
        <v>25</v>
      </c>
      <c r="E390" s="1">
        <v>133878.2</v>
      </c>
      <c r="F390" s="1">
        <v>78182.12</v>
      </c>
      <c r="G390" s="19">
        <f t="shared" si="16"/>
        <v>58.397946790440855</v>
      </c>
    </row>
    <row r="391" spans="1:7" ht="12.75">
      <c r="A391" s="2"/>
      <c r="B391" s="27"/>
      <c r="C391" s="27"/>
      <c r="D391" s="3" t="s">
        <v>26</v>
      </c>
      <c r="E391" s="1">
        <v>0</v>
      </c>
      <c r="F391" s="1">
        <v>0</v>
      </c>
      <c r="G391" s="19">
        <v>0</v>
      </c>
    </row>
    <row r="392" spans="1:7" ht="12.75">
      <c r="A392" s="2"/>
      <c r="B392" s="27"/>
      <c r="C392" s="3" t="s">
        <v>8</v>
      </c>
      <c r="D392" s="4"/>
      <c r="E392" s="1">
        <f>SUM(E388:E391)</f>
        <v>301171.30000000005</v>
      </c>
      <c r="F392" s="1">
        <f>SUM(F388:F391)</f>
        <v>264535.81</v>
      </c>
      <c r="G392" s="19">
        <f t="shared" si="16"/>
        <v>87.83566362399073</v>
      </c>
    </row>
    <row r="393" spans="1:7" ht="12.75">
      <c r="A393" s="2"/>
      <c r="B393" s="27"/>
      <c r="C393" s="28" t="s">
        <v>62</v>
      </c>
      <c r="D393" s="3" t="s">
        <v>5</v>
      </c>
      <c r="E393" s="1">
        <v>0</v>
      </c>
      <c r="F393" s="1">
        <v>0</v>
      </c>
      <c r="G393" s="19">
        <v>0</v>
      </c>
    </row>
    <row r="394" spans="1:7" ht="22.5">
      <c r="A394" s="2"/>
      <c r="B394" s="27"/>
      <c r="C394" s="27"/>
      <c r="D394" s="3" t="s">
        <v>6</v>
      </c>
      <c r="E394" s="1">
        <v>0</v>
      </c>
      <c r="F394" s="1">
        <v>0</v>
      </c>
      <c r="G394" s="19">
        <v>0</v>
      </c>
    </row>
    <row r="395" spans="1:7" ht="22.5">
      <c r="A395" s="2"/>
      <c r="B395" s="27"/>
      <c r="C395" s="27"/>
      <c r="D395" s="3" t="s">
        <v>25</v>
      </c>
      <c r="E395" s="1">
        <v>186742.4</v>
      </c>
      <c r="F395" s="1">
        <v>178701.97</v>
      </c>
      <c r="G395" s="19">
        <f t="shared" si="16"/>
        <v>95.69437363983756</v>
      </c>
    </row>
    <row r="396" spans="1:7" ht="12.75">
      <c r="A396" s="2"/>
      <c r="B396" s="27"/>
      <c r="C396" s="27"/>
      <c r="D396" s="3" t="s">
        <v>26</v>
      </c>
      <c r="E396" s="1">
        <v>0</v>
      </c>
      <c r="F396" s="1">
        <v>0</v>
      </c>
      <c r="G396" s="19">
        <v>0</v>
      </c>
    </row>
    <row r="397" spans="1:7" ht="12.75">
      <c r="A397" s="2"/>
      <c r="B397" s="27"/>
      <c r="C397" s="3" t="s">
        <v>8</v>
      </c>
      <c r="D397" s="4"/>
      <c r="E397" s="1">
        <f>SUM(E393:E396)</f>
        <v>186742.4</v>
      </c>
      <c r="F397" s="1">
        <f>SUM(F393:F396)</f>
        <v>178701.97</v>
      </c>
      <c r="G397" s="19">
        <f t="shared" si="16"/>
        <v>95.69437363983756</v>
      </c>
    </row>
    <row r="398" spans="1:7" ht="12.75">
      <c r="A398" s="2"/>
      <c r="B398" s="27"/>
      <c r="C398" s="28" t="s">
        <v>83</v>
      </c>
      <c r="D398" s="3" t="s">
        <v>5</v>
      </c>
      <c r="E398" s="1">
        <v>0</v>
      </c>
      <c r="F398" s="1">
        <v>0</v>
      </c>
      <c r="G398" s="19">
        <v>0</v>
      </c>
    </row>
    <row r="399" spans="1:9" ht="22.5">
      <c r="A399" s="2"/>
      <c r="B399" s="27"/>
      <c r="C399" s="27"/>
      <c r="D399" s="3" t="s">
        <v>6</v>
      </c>
      <c r="E399" s="1">
        <v>722.6</v>
      </c>
      <c r="F399" s="1">
        <v>599.98</v>
      </c>
      <c r="G399" s="19">
        <f aca="true" t="shared" si="20" ref="G399:G417">F399/E399*100</f>
        <v>83.03072239136452</v>
      </c>
      <c r="I399" s="14"/>
    </row>
    <row r="400" spans="1:9" ht="22.5">
      <c r="A400" s="2"/>
      <c r="B400" s="27"/>
      <c r="C400" s="27"/>
      <c r="D400" s="3" t="s">
        <v>25</v>
      </c>
      <c r="E400" s="1">
        <v>1748</v>
      </c>
      <c r="F400" s="1">
        <v>645.75</v>
      </c>
      <c r="G400" s="19">
        <f t="shared" si="20"/>
        <v>36.94221967963387</v>
      </c>
      <c r="I400" s="14"/>
    </row>
    <row r="401" spans="1:7" ht="12.75">
      <c r="A401" s="2"/>
      <c r="B401" s="27"/>
      <c r="C401" s="27"/>
      <c r="D401" s="3" t="s">
        <v>26</v>
      </c>
      <c r="E401" s="1">
        <v>151266.44</v>
      </c>
      <c r="F401" s="1">
        <v>0</v>
      </c>
      <c r="G401" s="19">
        <f t="shared" si="20"/>
        <v>0</v>
      </c>
    </row>
    <row r="402" spans="1:7" ht="12.75">
      <c r="A402" s="2"/>
      <c r="B402" s="27"/>
      <c r="C402" s="3" t="s">
        <v>8</v>
      </c>
      <c r="D402" s="4"/>
      <c r="E402" s="1">
        <f>SUM(E398:E401)</f>
        <v>153737.04</v>
      </c>
      <c r="F402" s="1">
        <f>SUM(F398:F401)</f>
        <v>1245.73</v>
      </c>
      <c r="G402" s="19">
        <f t="shared" si="20"/>
        <v>0.8102991966021982</v>
      </c>
    </row>
    <row r="403" spans="1:7" ht="12.75" customHeight="1">
      <c r="A403" s="2"/>
      <c r="B403" s="27">
        <v>18</v>
      </c>
      <c r="C403" s="28" t="s">
        <v>92</v>
      </c>
      <c r="D403" s="17" t="s">
        <v>5</v>
      </c>
      <c r="E403" s="1">
        <f>E408</f>
        <v>0</v>
      </c>
      <c r="F403" s="1">
        <f>F408</f>
        <v>0</v>
      </c>
      <c r="G403" s="19">
        <v>0</v>
      </c>
    </row>
    <row r="404" spans="1:7" ht="22.5">
      <c r="A404" s="2"/>
      <c r="B404" s="27"/>
      <c r="C404" s="27"/>
      <c r="D404" s="17" t="s">
        <v>6</v>
      </c>
      <c r="E404" s="1">
        <f aca="true" t="shared" si="21" ref="E404:F407">E409</f>
        <v>18029.9</v>
      </c>
      <c r="F404" s="1">
        <f t="shared" si="21"/>
        <v>7976.99</v>
      </c>
      <c r="G404" s="19">
        <f t="shared" si="20"/>
        <v>44.243118375587215</v>
      </c>
    </row>
    <row r="405" spans="1:7" ht="22.5">
      <c r="A405" s="2"/>
      <c r="B405" s="27"/>
      <c r="C405" s="27"/>
      <c r="D405" s="17" t="s">
        <v>25</v>
      </c>
      <c r="E405" s="1">
        <f t="shared" si="21"/>
        <v>2077.8</v>
      </c>
      <c r="F405" s="1">
        <f t="shared" si="21"/>
        <v>955.81</v>
      </c>
      <c r="G405" s="19">
        <f t="shared" si="20"/>
        <v>46.00105881220521</v>
      </c>
    </row>
    <row r="406" spans="1:7" ht="12.75">
      <c r="A406" s="2"/>
      <c r="B406" s="27"/>
      <c r="C406" s="27"/>
      <c r="D406" s="17" t="s">
        <v>26</v>
      </c>
      <c r="E406" s="1">
        <f t="shared" si="21"/>
        <v>216500</v>
      </c>
      <c r="F406" s="1">
        <f t="shared" si="21"/>
        <v>213996</v>
      </c>
      <c r="G406" s="19">
        <f t="shared" si="20"/>
        <v>98.8434180138568</v>
      </c>
    </row>
    <row r="407" spans="1:7" ht="12.75">
      <c r="A407" s="2"/>
      <c r="B407" s="27"/>
      <c r="C407" s="17" t="s">
        <v>7</v>
      </c>
      <c r="D407" s="4"/>
      <c r="E407" s="1">
        <f t="shared" si="21"/>
        <v>236607.7</v>
      </c>
      <c r="F407" s="1">
        <f t="shared" si="21"/>
        <v>222928.8</v>
      </c>
      <c r="G407" s="19">
        <f t="shared" si="20"/>
        <v>94.21874266982857</v>
      </c>
    </row>
    <row r="408" spans="1:7" ht="12.75">
      <c r="A408" s="2"/>
      <c r="B408" s="27"/>
      <c r="C408" s="28" t="s">
        <v>63</v>
      </c>
      <c r="D408" s="17" t="s">
        <v>5</v>
      </c>
      <c r="E408" s="1">
        <v>0</v>
      </c>
      <c r="F408" s="1">
        <v>0</v>
      </c>
      <c r="G408" s="19">
        <v>0</v>
      </c>
    </row>
    <row r="409" spans="1:7" ht="22.5">
      <c r="A409" s="2"/>
      <c r="B409" s="27"/>
      <c r="C409" s="27"/>
      <c r="D409" s="17" t="s">
        <v>6</v>
      </c>
      <c r="E409" s="1">
        <v>18029.9</v>
      </c>
      <c r="F409" s="1">
        <v>7976.99</v>
      </c>
      <c r="G409" s="19">
        <f t="shared" si="20"/>
        <v>44.243118375587215</v>
      </c>
    </row>
    <row r="410" spans="1:7" ht="22.5">
      <c r="A410" s="2"/>
      <c r="B410" s="27"/>
      <c r="C410" s="27"/>
      <c r="D410" s="17" t="s">
        <v>25</v>
      </c>
      <c r="E410" s="1">
        <v>2077.8</v>
      </c>
      <c r="F410" s="1">
        <v>955.81</v>
      </c>
      <c r="G410" s="19">
        <f t="shared" si="20"/>
        <v>46.00105881220521</v>
      </c>
    </row>
    <row r="411" spans="1:7" ht="12.75">
      <c r="A411" s="2"/>
      <c r="B411" s="27"/>
      <c r="C411" s="27"/>
      <c r="D411" s="17" t="s">
        <v>26</v>
      </c>
      <c r="E411" s="1">
        <v>216500</v>
      </c>
      <c r="F411" s="1">
        <v>213996</v>
      </c>
      <c r="G411" s="19">
        <f t="shared" si="20"/>
        <v>98.8434180138568</v>
      </c>
    </row>
    <row r="412" spans="1:7" ht="12.75">
      <c r="A412" s="2"/>
      <c r="B412" s="27"/>
      <c r="C412" s="17" t="s">
        <v>8</v>
      </c>
      <c r="D412" s="4"/>
      <c r="E412" s="1">
        <f>SUM(E408:E411)</f>
        <v>236607.7</v>
      </c>
      <c r="F412" s="1">
        <f>SUM(F408:F411)</f>
        <v>222928.8</v>
      </c>
      <c r="G412" s="19">
        <f t="shared" si="20"/>
        <v>94.21874266982857</v>
      </c>
    </row>
    <row r="413" spans="1:7" ht="12.75">
      <c r="A413" s="2"/>
      <c r="B413" s="40"/>
      <c r="C413" s="41" t="s">
        <v>22</v>
      </c>
      <c r="D413" s="3" t="s">
        <v>5</v>
      </c>
      <c r="E413" s="10">
        <f aca="true" t="shared" si="22" ref="E413:F416">SUM(E3,E18,E63,E93,E123,E143,E153,E168,E198,E223,E258,E283,E308,E338,E353,E368,E383,E403)</f>
        <v>345163.94999999995</v>
      </c>
      <c r="F413" s="10">
        <f t="shared" si="22"/>
        <v>352121.42000000004</v>
      </c>
      <c r="G413" s="19">
        <f t="shared" si="20"/>
        <v>102.01570007528309</v>
      </c>
    </row>
    <row r="414" spans="1:7" ht="22.5">
      <c r="A414" s="2"/>
      <c r="B414" s="40"/>
      <c r="C414" s="41"/>
      <c r="D414" s="3" t="s">
        <v>6</v>
      </c>
      <c r="E414" s="10">
        <f t="shared" si="22"/>
        <v>2283113.92</v>
      </c>
      <c r="F414" s="10">
        <f>SUM(F4,F19,F64,F94,F124,F144,F154,F169,F199,F224,F259,F284,F309,F339,F354,F369,F384,F404)</f>
        <v>2233737.9800000004</v>
      </c>
      <c r="G414" s="19">
        <f t="shared" si="20"/>
        <v>97.83734225579074</v>
      </c>
    </row>
    <row r="415" spans="1:9" ht="22.5">
      <c r="A415" s="2"/>
      <c r="B415" s="40"/>
      <c r="C415" s="41"/>
      <c r="D415" s="3" t="s">
        <v>25</v>
      </c>
      <c r="E415" s="10">
        <f t="shared" si="22"/>
        <v>2137510.2299999995</v>
      </c>
      <c r="F415" s="10">
        <f>SUM(F5,F20,F65,F95,F125,F145,F155,F170,F200,F225,F260,F285,F310,F340,F355,F370,F385,F405)</f>
        <v>1988615.6300000001</v>
      </c>
      <c r="G415" s="19">
        <f t="shared" si="20"/>
        <v>93.03420409828873</v>
      </c>
      <c r="I415" s="14"/>
    </row>
    <row r="416" spans="1:7" ht="12.75">
      <c r="A416" s="2"/>
      <c r="B416" s="40"/>
      <c r="C416" s="41"/>
      <c r="D416" s="3" t="s">
        <v>26</v>
      </c>
      <c r="E416" s="10">
        <f t="shared" si="22"/>
        <v>1016780.3600000001</v>
      </c>
      <c r="F416" s="10">
        <f>SUM(F6,F21,F66,F96,F126,F146,F156,F171,F201,F226,F261,F286,F311,F341,F356,F371,F386,F406)</f>
        <v>647961.94</v>
      </c>
      <c r="G416" s="19">
        <f t="shared" si="20"/>
        <v>63.72683477088403</v>
      </c>
    </row>
    <row r="417" spans="1:7" ht="12.75">
      <c r="A417" s="2"/>
      <c r="B417" s="11"/>
      <c r="C417" s="11"/>
      <c r="D417" s="3" t="s">
        <v>23</v>
      </c>
      <c r="E417" s="10">
        <f>SUM(E413:E416)</f>
        <v>5782568.46</v>
      </c>
      <c r="F417" s="10">
        <f>SUM(F413:F416)</f>
        <v>5222436.970000001</v>
      </c>
      <c r="G417" s="19">
        <f t="shared" si="20"/>
        <v>90.31344818700168</v>
      </c>
    </row>
    <row r="418" ht="14.25" customHeight="1">
      <c r="G418" s="12"/>
    </row>
    <row r="419" spans="5:6" ht="14.25" customHeight="1">
      <c r="E419" s="13"/>
      <c r="F419" s="13"/>
    </row>
    <row r="420" spans="5:6" ht="14.25" customHeight="1">
      <c r="E420" s="13"/>
      <c r="F420" s="13"/>
    </row>
    <row r="422" spans="5:6" ht="14.25" customHeight="1">
      <c r="E422" s="13"/>
      <c r="F422" s="13"/>
    </row>
    <row r="423" spans="6:8" ht="14.25" customHeight="1">
      <c r="F423" s="13"/>
      <c r="H423" s="14"/>
    </row>
  </sheetData>
  <sheetProtection/>
  <mergeCells count="167">
    <mergeCell ref="C333:C336"/>
    <mergeCell ref="B333:B337"/>
    <mergeCell ref="C368:C371"/>
    <mergeCell ref="B348:B352"/>
    <mergeCell ref="C348:C351"/>
    <mergeCell ref="B353:B357"/>
    <mergeCell ref="B358:B362"/>
    <mergeCell ref="B363:B367"/>
    <mergeCell ref="C403:C406"/>
    <mergeCell ref="C408:C411"/>
    <mergeCell ref="B403:B407"/>
    <mergeCell ref="B408:B412"/>
    <mergeCell ref="B413:B416"/>
    <mergeCell ref="C413:C416"/>
    <mergeCell ref="C378:C381"/>
    <mergeCell ref="B378:B382"/>
    <mergeCell ref="B393:B397"/>
    <mergeCell ref="C393:C396"/>
    <mergeCell ref="B398:B402"/>
    <mergeCell ref="C398:C401"/>
    <mergeCell ref="B383:B387"/>
    <mergeCell ref="C383:C386"/>
    <mergeCell ref="B388:B392"/>
    <mergeCell ref="C388:C391"/>
    <mergeCell ref="C373:C376"/>
    <mergeCell ref="B328:B332"/>
    <mergeCell ref="C328:C331"/>
    <mergeCell ref="B338:B342"/>
    <mergeCell ref="C338:C341"/>
    <mergeCell ref="B343:B347"/>
    <mergeCell ref="C343:C346"/>
    <mergeCell ref="C353:C356"/>
    <mergeCell ref="C358:C361"/>
    <mergeCell ref="C363:C366"/>
    <mergeCell ref="B308:B312"/>
    <mergeCell ref="C308:C311"/>
    <mergeCell ref="B313:B317"/>
    <mergeCell ref="C313:C316"/>
    <mergeCell ref="B368:B372"/>
    <mergeCell ref="B373:B377"/>
    <mergeCell ref="B318:B322"/>
    <mergeCell ref="C318:C321"/>
    <mergeCell ref="B323:B327"/>
    <mergeCell ref="C323:C326"/>
    <mergeCell ref="B303:B307"/>
    <mergeCell ref="C303:C306"/>
    <mergeCell ref="B288:B292"/>
    <mergeCell ref="C288:C291"/>
    <mergeCell ref="B293:B297"/>
    <mergeCell ref="C293:C296"/>
    <mergeCell ref="B298:B302"/>
    <mergeCell ref="C298:C301"/>
    <mergeCell ref="B278:B282"/>
    <mergeCell ref="C278:C281"/>
    <mergeCell ref="B283:B287"/>
    <mergeCell ref="C283:C286"/>
    <mergeCell ref="B263:B267"/>
    <mergeCell ref="C263:C266"/>
    <mergeCell ref="B268:B272"/>
    <mergeCell ref="C268:C271"/>
    <mergeCell ref="B273:B277"/>
    <mergeCell ref="C273:C276"/>
    <mergeCell ref="B238:B242"/>
    <mergeCell ref="C238:C241"/>
    <mergeCell ref="B243:B247"/>
    <mergeCell ref="C243:C246"/>
    <mergeCell ref="B258:B262"/>
    <mergeCell ref="C258:C261"/>
    <mergeCell ref="C253:C256"/>
    <mergeCell ref="B253:B256"/>
    <mergeCell ref="B223:B227"/>
    <mergeCell ref="C223:C226"/>
    <mergeCell ref="B228:B232"/>
    <mergeCell ref="C228:C231"/>
    <mergeCell ref="B233:B237"/>
    <mergeCell ref="C233:C236"/>
    <mergeCell ref="B208:B212"/>
    <mergeCell ref="C208:C211"/>
    <mergeCell ref="B213:B217"/>
    <mergeCell ref="C213:C216"/>
    <mergeCell ref="B193:B197"/>
    <mergeCell ref="C193:C196"/>
    <mergeCell ref="B198:B202"/>
    <mergeCell ref="C198:C201"/>
    <mergeCell ref="B203:B207"/>
    <mergeCell ref="C203:C206"/>
    <mergeCell ref="B178:B182"/>
    <mergeCell ref="C178:C181"/>
    <mergeCell ref="B183:B187"/>
    <mergeCell ref="C183:C186"/>
    <mergeCell ref="B188:B192"/>
    <mergeCell ref="C188:C191"/>
    <mergeCell ref="B158:B162"/>
    <mergeCell ref="C158:C161"/>
    <mergeCell ref="B168:B172"/>
    <mergeCell ref="C168:C171"/>
    <mergeCell ref="B173:B177"/>
    <mergeCell ref="C173:C176"/>
    <mergeCell ref="B163:B167"/>
    <mergeCell ref="C163:C166"/>
    <mergeCell ref="B128:B132"/>
    <mergeCell ref="C128:C131"/>
    <mergeCell ref="B138:B142"/>
    <mergeCell ref="C138:C141"/>
    <mergeCell ref="B153:B157"/>
    <mergeCell ref="C153:C156"/>
    <mergeCell ref="C143:C146"/>
    <mergeCell ref="B143:B147"/>
    <mergeCell ref="B148:B151"/>
    <mergeCell ref="C148:C151"/>
    <mergeCell ref="B113:B117"/>
    <mergeCell ref="C113:C116"/>
    <mergeCell ref="B118:B122"/>
    <mergeCell ref="C118:C121"/>
    <mergeCell ref="B123:B127"/>
    <mergeCell ref="C123:C126"/>
    <mergeCell ref="B98:B102"/>
    <mergeCell ref="C98:C101"/>
    <mergeCell ref="B103:B107"/>
    <mergeCell ref="C103:C106"/>
    <mergeCell ref="B108:B112"/>
    <mergeCell ref="C108:C111"/>
    <mergeCell ref="B78:B82"/>
    <mergeCell ref="C78:C81"/>
    <mergeCell ref="B88:B92"/>
    <mergeCell ref="C88:C91"/>
    <mergeCell ref="B93:B97"/>
    <mergeCell ref="C93:C96"/>
    <mergeCell ref="B58:B62"/>
    <mergeCell ref="C58:C61"/>
    <mergeCell ref="C133:C136"/>
    <mergeCell ref="B133:B136"/>
    <mergeCell ref="B63:B67"/>
    <mergeCell ref="C63:C66"/>
    <mergeCell ref="B68:B72"/>
    <mergeCell ref="C68:C71"/>
    <mergeCell ref="B73:B77"/>
    <mergeCell ref="C73:C76"/>
    <mergeCell ref="C28:C31"/>
    <mergeCell ref="C3:C6"/>
    <mergeCell ref="C8:C11"/>
    <mergeCell ref="C13:C16"/>
    <mergeCell ref="C48:C51"/>
    <mergeCell ref="B53:B57"/>
    <mergeCell ref="C53:C56"/>
    <mergeCell ref="B43:B47"/>
    <mergeCell ref="C43:C46"/>
    <mergeCell ref="C33:C36"/>
    <mergeCell ref="B38:B42"/>
    <mergeCell ref="C38:C41"/>
    <mergeCell ref="B48:B52"/>
    <mergeCell ref="B1:G1"/>
    <mergeCell ref="B18:B22"/>
    <mergeCell ref="C18:C21"/>
    <mergeCell ref="B23:B27"/>
    <mergeCell ref="C23:C26"/>
    <mergeCell ref="B28:B32"/>
    <mergeCell ref="B218:B222"/>
    <mergeCell ref="C218:C221"/>
    <mergeCell ref="B248:B251"/>
    <mergeCell ref="C248:C251"/>
    <mergeCell ref="B3:B7"/>
    <mergeCell ref="B8:B12"/>
    <mergeCell ref="B13:B17"/>
    <mergeCell ref="B83:B87"/>
    <mergeCell ref="C83:C86"/>
    <mergeCell ref="B33:B37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Янченко Евгения Юрьевна</dc:creator>
  <cp:keywords/>
  <dc:description/>
  <cp:lastModifiedBy>Никонцев Артур Вадимович</cp:lastModifiedBy>
  <cp:lastPrinted>2019-04-25T13:19:59Z</cp:lastPrinted>
  <dcterms:created xsi:type="dcterms:W3CDTF">2019-04-25T06:51:13Z</dcterms:created>
  <dcterms:modified xsi:type="dcterms:W3CDTF">2021-04-29T12:21:27Z</dcterms:modified>
  <cp:category/>
  <cp:version/>
  <cp:contentType/>
  <cp:contentStatus/>
</cp:coreProperties>
</file>